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auspost.sharepoint.com/sites/GroupSustainabilityOffice/Shared Documents/Corporate Responsibility 2020/Measurement &amp; Reporting/Annual Report files/2024 Annual Report/Databook/"/>
    </mc:Choice>
  </mc:AlternateContent>
  <xr:revisionPtr revIDLastSave="0" documentId="8_{A1F65826-9CD3-472B-AC6B-DF6FCBF1BCEE}" xr6:coauthVersionLast="47" xr6:coauthVersionMax="47" xr10:uidLastSave="{00000000-0000-0000-0000-000000000000}"/>
  <workbookProtection workbookAlgorithmName="SHA-512" workbookHashValue="4TWU31XWNUAvUbJFSN/3aEeFnOg2SBqWlb9AqKKe2JDfnktv3CWxPLwLdnBFsTwiOtKb5do2tGYVuixw6Z2ADA==" workbookSaltValue="rjM8/cJzcT7JI5JacnBdbQ==" workbookSpinCount="100000" lockStructure="1"/>
  <bookViews>
    <workbookView xWindow="25695" yWindow="0" windowWidth="26010" windowHeight="20985" tabRatio="621" xr2:uid="{3D32D0BF-07CD-46E4-9AEE-30AD5C97CE80}"/>
  </bookViews>
  <sheets>
    <sheet name="Home" sheetId="28" r:id="rId1"/>
    <sheet name="1. People" sheetId="11" r:id="rId2"/>
    <sheet name="2. Customer" sheetId="8" r:id="rId3"/>
    <sheet name="3. Community" sheetId="7" r:id="rId4"/>
    <sheet name="4. Environment" sheetId="6" r:id="rId5"/>
    <sheet name="5. Business Performance" sheetId="18" r:id="rId6"/>
    <sheet name="Basis of Preparation" sheetId="22" r:id="rId7"/>
    <sheet name="Glossary" sheetId="24" r:id="rId8"/>
    <sheet name="Materiality" sheetId="10" r:id="rId9"/>
    <sheet name="GRI Content Index" sheetId="3" r:id="rId10"/>
    <sheet name="UN SDGs" sheetId="27" r:id="rId11"/>
    <sheet name="B4SI" sheetId="26" r:id="rId12"/>
  </sheets>
  <definedNames>
    <definedName name="_xlnm._FilterDatabase" localSheetId="6" hidden="1">'Basis of Preparation'!$C$62:$R$86</definedName>
    <definedName name="_xlnm._FilterDatabase" localSheetId="7" hidden="1">Glossary!$C$5:$D$24</definedName>
    <definedName name="_xlnm.Print_Area" localSheetId="1">'1. People'!$A$1:$Q$157</definedName>
    <definedName name="_xlnm.Print_Area" localSheetId="2">'2. Customer'!$A$1:$J$20</definedName>
    <definedName name="_xlnm.Print_Area" localSheetId="6">'Basis of Preparation'!$B$1:$H$128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6" l="1"/>
  <c r="G27" i="6"/>
  <c r="F27" i="6"/>
  <c r="E27" i="6"/>
  <c r="D27" i="6"/>
  <c r="C21" i="11"/>
  <c r="C20" i="11"/>
  <c r="C159" i="11"/>
  <c r="D9" i="6"/>
  <c r="C141" i="11"/>
  <c r="C123" i="11"/>
  <c r="C23" i="11"/>
  <c r="C22" i="11"/>
  <c r="D14" i="6"/>
  <c r="D29" i="6"/>
</calcChain>
</file>

<file path=xl/sharedStrings.xml><?xml version="1.0" encoding="utf-8"?>
<sst xmlns="http://schemas.openxmlformats.org/spreadsheetml/2006/main" count="1293" uniqueCount="768">
  <si>
    <t>About Australia Post's FY24 Sustainability Databook</t>
  </si>
  <si>
    <t>Australia Post FY24 Sustainability Databook Index</t>
  </si>
  <si>
    <t>Australia Post data tabs</t>
  </si>
  <si>
    <t>Methodology</t>
  </si>
  <si>
    <t>Reporting indices</t>
  </si>
  <si>
    <t xml:space="preserve">Refer to the Basis of Preparation and Glossary tabs in this Sustainability Databook for important information about the following indicators. </t>
  </si>
  <si>
    <r>
      <t xml:space="preserve">EY has provided limited assurance over a selection of metrics in this Databook. These have been identified by the following symbol  </t>
    </r>
    <r>
      <rPr>
        <sz val="11"/>
        <color rgb="FFDC1928"/>
        <rFont val="Aptos Narrow"/>
        <family val="2"/>
      </rPr>
      <t>●</t>
    </r>
  </si>
  <si>
    <t>Refer to the FY24 Annual Report for a copy of the EY Limited Assurance Statement.</t>
  </si>
  <si>
    <t>Safety performance*</t>
  </si>
  <si>
    <t>●</t>
  </si>
  <si>
    <t>TRIFR</t>
  </si>
  <si>
    <t>Injury rate</t>
  </si>
  <si>
    <t>Number of injuries</t>
  </si>
  <si>
    <t>Disease rate</t>
  </si>
  <si>
    <t>Number of disease injuries</t>
  </si>
  <si>
    <t>Fatalities</t>
  </si>
  <si>
    <t>*Performance measures apply to the Australia Post Group</t>
  </si>
  <si>
    <t>Parental leave (PL)</t>
  </si>
  <si>
    <t>Male</t>
  </si>
  <si>
    <t>Female</t>
  </si>
  <si>
    <t>Non-binary</t>
  </si>
  <si>
    <t>Total</t>
  </si>
  <si>
    <t>N/A</t>
  </si>
  <si>
    <t>Diversity profile</t>
  </si>
  <si>
    <t>Women</t>
  </si>
  <si>
    <t xml:space="preserve"> </t>
  </si>
  <si>
    <t xml:space="preserve">Aboriginal and Torres Strait Islander people </t>
  </si>
  <si>
    <t>People with disability</t>
  </si>
  <si>
    <t>Lesbian, Gay, Bisexual, Transgender, Intersex, Queer and Asexual people</t>
  </si>
  <si>
    <t>Culturally and linguistically diverse</t>
  </si>
  <si>
    <t xml:space="preserve">Female Senior Managers (Band 4 and above) </t>
  </si>
  <si>
    <t>Women on Australia Post Board of Directors</t>
  </si>
  <si>
    <t>Age diversity</t>
  </si>
  <si>
    <t>Aged under 30</t>
  </si>
  <si>
    <t xml:space="preserve">Aged 30 to 50 </t>
  </si>
  <si>
    <t>Aged over 50</t>
  </si>
  <si>
    <t>Traditionalists</t>
  </si>
  <si>
    <t>Baby Boomers</t>
  </si>
  <si>
    <t>Gen X</t>
  </si>
  <si>
    <t>Millennials</t>
  </si>
  <si>
    <t>Gen Z</t>
  </si>
  <si>
    <t>All permanent team members (FY24)</t>
  </si>
  <si>
    <t>Full-time</t>
  </si>
  <si>
    <t>Part-time</t>
  </si>
  <si>
    <t>Total male</t>
  </si>
  <si>
    <t>Total female</t>
  </si>
  <si>
    <t>Part- time</t>
  </si>
  <si>
    <t>Total non-binary</t>
  </si>
  <si>
    <t>NSW</t>
  </si>
  <si>
    <t>QLD</t>
  </si>
  <si>
    <t>SA</t>
  </si>
  <si>
    <t>TAS</t>
  </si>
  <si>
    <t>VIC</t>
  </si>
  <si>
    <t>WA</t>
  </si>
  <si>
    <t>ACT</t>
  </si>
  <si>
    <t>NT</t>
  </si>
  <si>
    <t>External territories</t>
  </si>
  <si>
    <t>Overseas</t>
  </si>
  <si>
    <t>All fixed-term team members (FY24)</t>
  </si>
  <si>
    <t>All permanent team members (FY23)</t>
  </si>
  <si>
    <t>All fixed-term team members (FY23)</t>
  </si>
  <si>
    <t>Leadership team</t>
  </si>
  <si>
    <t>&lt;30</t>
  </si>
  <si>
    <t>30-50</t>
  </si>
  <si>
    <t>50&lt;</t>
  </si>
  <si>
    <t>Our workforce</t>
  </si>
  <si>
    <t>Total workforce</t>
  </si>
  <si>
    <t>&gt;64,000</t>
  </si>
  <si>
    <t>&gt;63,000</t>
  </si>
  <si>
    <t>Team members</t>
  </si>
  <si>
    <t>Extended workforce</t>
  </si>
  <si>
    <t>Turnover rate</t>
  </si>
  <si>
    <t>Customer complaints and privacy</t>
  </si>
  <si>
    <t>Customer complaints (million)</t>
  </si>
  <si>
    <t>Privacy complaints escalated to the Office of the Australian Information Commissioner</t>
  </si>
  <si>
    <t>N.R</t>
  </si>
  <si>
    <t>Notifiable incidents under the National Data Breaches scheme</t>
  </si>
  <si>
    <t xml:space="preserve">Network </t>
  </si>
  <si>
    <t>Licensed Post Offices &amp; Community Postal Agents</t>
  </si>
  <si>
    <t>Parcel locker locations</t>
  </si>
  <si>
    <t>Banks of parcel lockers</t>
  </si>
  <si>
    <t>Parcel locker compartments</t>
  </si>
  <si>
    <t xml:space="preserve"> % of parcel locker banks co-located with Post Offices</t>
  </si>
  <si>
    <t>Customer services</t>
  </si>
  <si>
    <t>Customer visits to Post Offices (million)</t>
  </si>
  <si>
    <t>Items delivered to PO Box (million)</t>
  </si>
  <si>
    <t>Digital visits (million)</t>
  </si>
  <si>
    <t>Business customers supported by MyPost Business</t>
  </si>
  <si>
    <t>MyPost customers (million)</t>
  </si>
  <si>
    <t>Australia Post app users (million)</t>
  </si>
  <si>
    <t>Bank@Post locations</t>
  </si>
  <si>
    <t>&gt;3400</t>
  </si>
  <si>
    <t>Number of Bank@Post transactions (million)</t>
  </si>
  <si>
    <t>Community investment totals</t>
  </si>
  <si>
    <t>($m)</t>
  </si>
  <si>
    <t xml:space="preserve">In-kind contribution </t>
  </si>
  <si>
    <t>Management costs contribution</t>
  </si>
  <si>
    <t>Total community investment*</t>
  </si>
  <si>
    <t xml:space="preserve">Total forgone revenue contribution  </t>
  </si>
  <si>
    <t>*Includes time contribution found on the B4SI verification statement</t>
  </si>
  <si>
    <t>Community investment assured by EY</t>
  </si>
  <si>
    <t>Employee workplace giving</t>
  </si>
  <si>
    <t>Australia Post matched workplace giving*</t>
  </si>
  <si>
    <t>Community grants investment*</t>
  </si>
  <si>
    <t>People of Post grants investment*</t>
  </si>
  <si>
    <t xml:space="preserve">Total Fundraising via retail outlets  </t>
  </si>
  <si>
    <t>*Subset of cash contribution</t>
  </si>
  <si>
    <t>Environmental reporting</t>
  </si>
  <si>
    <r>
      <t>Scope 1 emissions (tonnes CO</t>
    </r>
    <r>
      <rPr>
        <b/>
        <vertAlign val="subscript"/>
        <sz val="11"/>
        <color theme="1"/>
        <rFont val="AP Type Text"/>
        <family val="2"/>
      </rPr>
      <t>2</t>
    </r>
    <r>
      <rPr>
        <b/>
        <sz val="11"/>
        <color theme="1"/>
        <rFont val="AP Type Text"/>
        <family val="2"/>
      </rPr>
      <t>-e)</t>
    </r>
  </si>
  <si>
    <t>Natural gas</t>
  </si>
  <si>
    <t>LPG (All)</t>
  </si>
  <si>
    <t>Diesel including generation</t>
  </si>
  <si>
    <t>Petrol</t>
  </si>
  <si>
    <r>
      <t>Scope 2 emissions (tonnes CO</t>
    </r>
    <r>
      <rPr>
        <b/>
        <vertAlign val="subscript"/>
        <sz val="11"/>
        <color theme="1"/>
        <rFont val="AP Type Text"/>
        <family val="2"/>
      </rPr>
      <t>2</t>
    </r>
    <r>
      <rPr>
        <b/>
        <sz val="11"/>
        <color theme="1"/>
        <rFont val="AP Type Text"/>
        <family val="2"/>
      </rPr>
      <t>-e)</t>
    </r>
  </si>
  <si>
    <t>Electricity grid (market-based)</t>
  </si>
  <si>
    <t>Electricity grid (location-based)</t>
  </si>
  <si>
    <r>
      <t>Scope 3 emissions (tonnes CO</t>
    </r>
    <r>
      <rPr>
        <b/>
        <vertAlign val="subscript"/>
        <sz val="11"/>
        <color theme="1"/>
        <rFont val="AP Type Text"/>
        <family val="2"/>
      </rPr>
      <t>2</t>
    </r>
    <r>
      <rPr>
        <b/>
        <sz val="11"/>
        <color theme="1"/>
        <rFont val="AP Type Text"/>
        <family val="2"/>
      </rPr>
      <t>-e)</t>
    </r>
  </si>
  <si>
    <t>Energy and fuel losses</t>
  </si>
  <si>
    <t xml:space="preserve">Sub-contracted road transport </t>
  </si>
  <si>
    <t>Sub-contracted air transport</t>
  </si>
  <si>
    <t>Sub-contracted rail</t>
  </si>
  <si>
    <t xml:space="preserve">Sub-contracted ship </t>
  </si>
  <si>
    <t>Business domestic air travel</t>
  </si>
  <si>
    <t>Business international air travel</t>
  </si>
  <si>
    <t xml:space="preserve">LPO electricity </t>
  </si>
  <si>
    <t>Waste</t>
  </si>
  <si>
    <t>Material packaging and data centres*</t>
  </si>
  <si>
    <t>Material packaging disposal*</t>
  </si>
  <si>
    <r>
      <t>Total emissions (tonnes CO</t>
    </r>
    <r>
      <rPr>
        <b/>
        <vertAlign val="subscript"/>
        <sz val="11"/>
        <color theme="1"/>
        <rFont val="AP Type Text"/>
        <family val="2"/>
      </rPr>
      <t>2</t>
    </r>
    <r>
      <rPr>
        <b/>
        <sz val="11"/>
        <color theme="1"/>
        <rFont val="AP Type Text"/>
        <family val="2"/>
      </rPr>
      <t>-e)</t>
    </r>
  </si>
  <si>
    <t>Other indicators</t>
  </si>
  <si>
    <t>Energy consumed (GJ)</t>
  </si>
  <si>
    <t>Renewable energy production (GJ)</t>
  </si>
  <si>
    <t>GreenPower purchased (MWh)</t>
  </si>
  <si>
    <t xml:space="preserve">Renewable Energy Certificates surrendered </t>
  </si>
  <si>
    <t>Water (kilolitres)</t>
  </si>
  <si>
    <t xml:space="preserve">*Based on an internal review performed on Scope 3 Packaging emissions this year, the boundary for both material packaging and disposal emissions have been updated to include only packaging placed on market, and exclude customer packaging. Additionally, for Material packaging disposal, the emission factor applied to the proportion of packaging recycled includes avoided emissions from recycling. These changes have resulted in re-statement of material packaging and disposal emissions from FY19 - FY23. </t>
  </si>
  <si>
    <t>APS emissions reporting - 2023-24 Greenhouse Gas Emissions Inventory - Location-based method</t>
  </si>
  <si>
    <r>
      <t>Indicator (tonnes CO</t>
    </r>
    <r>
      <rPr>
        <b/>
        <vertAlign val="subscript"/>
        <sz val="11"/>
        <color theme="1"/>
        <rFont val="AP Type Text"/>
        <family val="2"/>
      </rPr>
      <t>2</t>
    </r>
    <r>
      <rPr>
        <b/>
        <sz val="11"/>
        <color theme="1"/>
        <rFont val="AP Type Text"/>
        <family val="2"/>
      </rPr>
      <t>-e)</t>
    </r>
  </si>
  <si>
    <t>Scope 1</t>
  </si>
  <si>
    <t>Scope 2</t>
  </si>
  <si>
    <t>Scope 3</t>
  </si>
  <si>
    <t xml:space="preserve">Natural Gas </t>
  </si>
  <si>
    <t xml:space="preserve">Solid waste* </t>
  </si>
  <si>
    <t>Refrigerants*†</t>
  </si>
  <si>
    <t xml:space="preserve">Fleet and other vehicles </t>
  </si>
  <si>
    <t xml:space="preserve">Domestic hire car* </t>
  </si>
  <si>
    <t xml:space="preserve">Domestic travel accommodation* </t>
  </si>
  <si>
    <t xml:space="preserve">Other energy </t>
  </si>
  <si>
    <t>APS Net Zero Reporting - 2023-24 Electricity Greenhouse Gas Emissions</t>
  </si>
  <si>
    <t>Percentage of electricity use</t>
  </si>
  <si>
    <t>Location-based electricity emissions</t>
  </si>
  <si>
    <t>Market-based electricity emissions</t>
  </si>
  <si>
    <t>Total renewable electricity</t>
  </si>
  <si>
    <t>Waste indicators</t>
  </si>
  <si>
    <t>Waste to landfill (tonnes)</t>
  </si>
  <si>
    <t>Recycling rate</t>
  </si>
  <si>
    <t>Volume and weight of primary products</t>
  </si>
  <si>
    <t>Volume placed on market</t>
  </si>
  <si>
    <t>Weight proportion</t>
  </si>
  <si>
    <t>Parcel boxes</t>
  </si>
  <si>
    <t>Satchels</t>
  </si>
  <si>
    <t>Envelopes</t>
  </si>
  <si>
    <t>Other mailers</t>
  </si>
  <si>
    <t>Materials in primary products</t>
  </si>
  <si>
    <t>Recycled content</t>
  </si>
  <si>
    <t>Composition</t>
  </si>
  <si>
    <t>Cardboard</t>
  </si>
  <si>
    <t>Paper</t>
  </si>
  <si>
    <t>Soft plastic</t>
  </si>
  <si>
    <t>Other</t>
  </si>
  <si>
    <t>Performance relative to standards</t>
  </si>
  <si>
    <t>Street posting boxes</t>
  </si>
  <si>
    <t>On-time letters delivery</t>
  </si>
  <si>
    <t>Retail outlets</t>
  </si>
  <si>
    <t>Financial performance</t>
  </si>
  <si>
    <t>Five-year trends</t>
  </si>
  <si>
    <t>Revenue - letters ($m)</t>
  </si>
  <si>
    <t>Revenue - non-letters ($m)</t>
  </si>
  <si>
    <t>Expenditure (including finance costs) ($m)</t>
  </si>
  <si>
    <t>Profit/(loss) before tax ($m)</t>
  </si>
  <si>
    <t>Profit/(loss) after tax ($m)</t>
  </si>
  <si>
    <t>Total assets ($m)</t>
  </si>
  <si>
    <t>Shareholder return on equity (%)</t>
  </si>
  <si>
    <t>Return on average operating assets (%)</t>
  </si>
  <si>
    <t>Debt to debt plus equity (%)</t>
  </si>
  <si>
    <t>Dividends declared ($m)</t>
  </si>
  <si>
    <t>-</t>
  </si>
  <si>
    <t>Dividends paid ($m)</t>
  </si>
  <si>
    <t>Estimated cost of Community Service Obligations ($m)</t>
  </si>
  <si>
    <t>Total taxes and government charges ($m)</t>
  </si>
  <si>
    <t>Capital expenditure ($m)</t>
  </si>
  <si>
    <t>Basic Postage Rate (BPR) and Consumer Price Index (CPI)</t>
  </si>
  <si>
    <t>BPR (cents)</t>
  </si>
  <si>
    <t>Concession (cents)</t>
  </si>
  <si>
    <t>CPI all groups 8 capitals base 2011–12=100</t>
  </si>
  <si>
    <t>Year-on-year change in BPR (%)</t>
  </si>
  <si>
    <t>Basis of Preparation</t>
  </si>
  <si>
    <t xml:space="preserve">Information contained in this section sets out calculation boundaries, methodologies and key assumptions used by Australia Post in the preparation of metrics in this Sustainability Databook and the FY24 Annual Report. </t>
  </si>
  <si>
    <t>Reporting boundary</t>
  </si>
  <si>
    <t xml:space="preserve">Unless otherwise stated, data for indicators is for Australian Postal Corporation's operations in Australia, which excludes subsidiaries in the Australia Post Global (APG) eCommerce Solutions business (Australia, UK, USA, Singapore) and PostLogistics Hong Kong. </t>
  </si>
  <si>
    <t>Unless otherwise stated, disclosures cover Australia Post and its controlled entities for the 12 months ended 30 June 2024 (the 'reporting period').</t>
  </si>
  <si>
    <t>1. People</t>
  </si>
  <si>
    <t>Indicator</t>
  </si>
  <si>
    <t>Unit</t>
  </si>
  <si>
    <t>Description and calculation methodology</t>
  </si>
  <si>
    <t xml:space="preserve">Assumptions </t>
  </si>
  <si>
    <t>Total Recordable Injury Frequency Rate (TRIFR)</t>
  </si>
  <si>
    <t xml:space="preserve">Count </t>
  </si>
  <si>
    <t>The rate of Total Recordable Injuries (TRI) that occur per million hours worked.
TRIFR is the total number of TRIs divided by the total number of team member exposure worked hours, multiplied by 1 million.</t>
  </si>
  <si>
    <t>Includes permanent and fixed-term team members. 
Reported recordable injuries are those reported in oneSafe as at 30 June, occurred during and are accepted in the reporting period.
Exposure hours worked are within the reporting period.
Excluding SecurePay, Decipha and POLi.</t>
  </si>
  <si>
    <t xml:space="preserve">Injury </t>
  </si>
  <si>
    <t>The count of team member injuries.</t>
  </si>
  <si>
    <t>Includes permanent and fixed-term team members. 
Reported recordable injuries are incidents which occurred within the reporting period and had a workers compensation claim accepted  in the oneSafe system in FY24.
Excluding SecurePay, Decipha and POLi.</t>
  </si>
  <si>
    <t>Disease</t>
  </si>
  <si>
    <t>The count of team member diseases.</t>
  </si>
  <si>
    <t>Includes permanent and fixed-term team members. 
Reported recordable diseases are those reported in oneSafe as at 30 June and that occurred during the reporting period.
Excluding SecurePay, Decipha and POLi.</t>
  </si>
  <si>
    <t>The count of team member fatalities.</t>
  </si>
  <si>
    <t>Includes permanent and fixed-term team members. 
Reported recordable fatalities are those reported in oneSafe as at 30 June and that occurred during the reporting period.
Excluding SecurePay, Decipha and POLi.</t>
  </si>
  <si>
    <t>Team members who took parental leave</t>
  </si>
  <si>
    <t>The count of team members who took parental leave.</t>
  </si>
  <si>
    <t>Includes only permanent and fixed-term team members.
Note that the extended workforce is entitled to parental leave, but is not included in the disclosed data as the extended workforce falls outside the reporting boundary.</t>
  </si>
  <si>
    <t>Retention rate for team members who took parental leave</t>
  </si>
  <si>
    <t>Percentage</t>
  </si>
  <si>
    <t>The count of team members who took parental leave during the reporting period and were still employed by Australia Post at the end of the reporting period divided by the count of team members who took parental leave during the reporting period.</t>
  </si>
  <si>
    <t>Includes only permanent and fixed-term team members.
The extended workforce is entitled to parental leave, but is not included in this reporting boundary.</t>
  </si>
  <si>
    <t>Team members whose parental leave ended in the previous reporting period</t>
  </si>
  <si>
    <t>The count of team members whose parental leave ended during the previous reporting period.</t>
  </si>
  <si>
    <t>Includes only permanent and fixed-term team members.
Previous reporting period relates to the 12 months preceding the commencement of the reporting period. 
The extended workforce is entitled to parental leave, but is not included in this reporting boundary.</t>
  </si>
  <si>
    <t>Team members returning from parental leave and employed for at least 12 months after their return</t>
  </si>
  <si>
    <t>The count of team members that have been employed for 12 months after returning from parental leave.</t>
  </si>
  <si>
    <t>Includes only permanent and fixed-term team members.
Total number of team members includes those that are current and those that have exited during the reporting period. 
The extended workforce is entitled to parental leave, but is not included in this reporting boundary.</t>
  </si>
  <si>
    <t>The count of team members within an age range and generation divided by the count of team members.</t>
  </si>
  <si>
    <t>Generation cut-off dates:
• Gen Z: 1997 - 2012
• Millennials: 1981 - 1996 
• Gen X: 1965 - 1980
• Baby Boomers: 1946 - 1964
• Traditionalists: 1928 - 1945</t>
  </si>
  <si>
    <t>All permanent team members</t>
  </si>
  <si>
    <t xml:space="preserve">The count of permanent team members grouped by gender and location. </t>
  </si>
  <si>
    <t>Permanent team members are a subset of team members.
Includes Australian Postal Corporation international subsidiaries.</t>
  </si>
  <si>
    <t>All fixed-term team members</t>
  </si>
  <si>
    <t>The count of fixed-term team members grouped by gender and location.</t>
  </si>
  <si>
    <t>Fixed-term team members are a subset of team members.
Includes Australian Postal Corporation international subsidiaries.</t>
  </si>
  <si>
    <t>Leadership Team</t>
  </si>
  <si>
    <t>The count of Leadership Team members grouped by gender and age.</t>
  </si>
  <si>
    <t>Leadership Team members are made up of the Group Chief Executive Officer &amp; Managing Director and all direct reports (not including administrative reports), consisting of Executive General Managers and the Group Chief Financial Officer.</t>
  </si>
  <si>
    <t>The count of team members and extended workforce:
•For total workforce, the count of team members and extended workforce
•For team member proportion, the count of team members divided by the total workforce
•For extended workforce proportion, the count of extended workforce divided by the total workforce 
•For the gender proportions, the count number of members of a self-identified gender category divided by the total workforce.</t>
  </si>
  <si>
    <t>Not applicable.</t>
  </si>
  <si>
    <t>Total number of new hires</t>
  </si>
  <si>
    <t>Total number of all new team members hired as permanent or fixed-term during the reporting period.</t>
  </si>
  <si>
    <t>Includes only permanent and fixed-term team members.
Team members that are rehired in a reporting period are accounted for as separate new hires.</t>
  </si>
  <si>
    <t>Total number of exits</t>
  </si>
  <si>
    <t>Total number of permanent &amp; fixed term team members whose employment has ceased during the reporting period.</t>
  </si>
  <si>
    <t>Includes only permanent and fixed term team members.
Team members whose employment has ceased multiple times in a reporting period are accounted for as separate exits.</t>
  </si>
  <si>
    <t>Total number of team members who have exited during the reporting period divided by the average monthly headcount of team members.</t>
  </si>
  <si>
    <t>Includes only permanent team members.</t>
  </si>
  <si>
    <t>2. Customer</t>
  </si>
  <si>
    <t>Calculation methodology</t>
  </si>
  <si>
    <t>Assumptions</t>
  </si>
  <si>
    <t>Customer complaints</t>
  </si>
  <si>
    <t>The count of customer complaints.</t>
  </si>
  <si>
    <t>Customer complaints are determined by the Australia Post agent, and logged in the call centre system. 
Cases that are logged by customers via the portal and have not had an agent touchpoint have a blank status and are treated as non-complaints for the purpose of reporting. The impact of this is estimated to be approximately 0.5%.</t>
  </si>
  <si>
    <t>Reportable privacy incidents</t>
  </si>
  <si>
    <t xml:space="preserve">The count of notifiable data breaches reported by Australia Post to the OAIC under the Notifiable Data Breach scheme. </t>
  </si>
  <si>
    <t xml:space="preserve">If a data breach involving personal information occurs, it must be logged as an incident in Protecht system. If the incident is assessed as being a mandatory notifiable data breach, Australia Post must notify the OAIC and the relevant impacted individuals. </t>
  </si>
  <si>
    <t>Office of the Australian Information Commissioner (OAIC) incidents under the National Data Breaches scheme</t>
  </si>
  <si>
    <t>The count of alleged privacy complaints Australia Post receives from the Office of the Information Commissioner (OAIC).</t>
  </si>
  <si>
    <t xml:space="preserve">Privacy complaints must be logged in Protecht system for all complaints received from the OAIC. </t>
  </si>
  <si>
    <t>Count</t>
  </si>
  <si>
    <t>The count of parcel locker locations.</t>
  </si>
  <si>
    <t>The count of parcel locker banks.</t>
  </si>
  <si>
    <t xml:space="preserve">The count of parcel locker compartments. </t>
  </si>
  <si>
    <t>% of parcel locker banks located within Post Offices</t>
  </si>
  <si>
    <t>The count of parcel locker banks located within a Post Office divided by the count of parcel locker banks.</t>
  </si>
  <si>
    <t>Customer visits</t>
  </si>
  <si>
    <t>Count (million)</t>
  </si>
  <si>
    <t>Total count of physical customer visits to a Post Office.</t>
  </si>
  <si>
    <t xml:space="preserve">A visit is defined as someone who has completed any of the following in a Post Office: over-the-counter transactions (including point of sale), lodgement and collection of street carded and non-street carded articles. </t>
  </si>
  <si>
    <t xml:space="preserve">Parcels delivered into a PO box </t>
  </si>
  <si>
    <t>The count of items delivered directly into a PO Box.</t>
  </si>
  <si>
    <t>Digital visits</t>
  </si>
  <si>
    <t xml:space="preserve">The count of visits to either the Australia Post website or app. 
</t>
  </si>
  <si>
    <t xml:space="preserve">Digital visit data is collected using Adobe analytics. 
A visit starts when a user first arrives on the website or app. A visit ends for the website when any of the following criteria are met: 
• 30 minutes of inactivity: If more than 30 minutes lapse between hits, a new visit begins. 
• 12 hours of activity: If a user consistently fires image requests without any 30-minute gaps for more than 12 hours, a new visit automatically starts.
A visit ends for the app when any of the following criteria are met: 
• 5 minutes of inactivity: If more than 5 minutes lapse between hits, a new visit begins. 
• 12 hours of activity: If a user consistently fires image requests without any 5-minute gaps for more than 12 hours, a new visit automatically starts. </t>
  </si>
  <si>
    <t xml:space="preserve">The count of active business customers supported by MyPost Business. </t>
  </si>
  <si>
    <t xml:space="preserve">MyPost Business customers are defined by a unique APCBN and are held in the Google Cloud Platform. 
A MyPost Business customer is considered active if they have purchased a postage label via MyPost Business during the reporting period. </t>
  </si>
  <si>
    <t>MyPost consumer members</t>
  </si>
  <si>
    <t>The count of active MyPost consumer members.</t>
  </si>
  <si>
    <t xml:space="preserve">MyPost consumer members are defined by a unique APCN and  have undertaken a consumer-based activity through their MyPost account during the reporting period. </t>
  </si>
  <si>
    <t xml:space="preserve">Australia Post app users </t>
  </si>
  <si>
    <t>The count of active users that have downloaded the Australia Post app.</t>
  </si>
  <si>
    <t xml:space="preserve">Australia Post app user data is collected using Adobe analytics.
A user is defined as someone who has downloaded the app and has been active on the app during the reporting period. </t>
  </si>
  <si>
    <t>The count of Australia Post Post Offices that provide Bank@Post services to the community.</t>
  </si>
  <si>
    <t>Number of Bank@Post transactions</t>
  </si>
  <si>
    <t>The count of approved Bank@Post withdrawal and deposit transactions completed at an Australia Post Post Office.</t>
  </si>
  <si>
    <t>3. Community</t>
  </si>
  <si>
    <t>Metric</t>
  </si>
  <si>
    <t>In-kind</t>
  </si>
  <si>
    <t>Dollar ($)</t>
  </si>
  <si>
    <t xml:space="preserve">The total cost of products and services provided for community activities and partners. </t>
  </si>
  <si>
    <t>Where Australia Post has charged a discounted rate for a product or service, the in-kind contribution equals the cost of the product or service minus the discounted rate. If the discounted rate is higher than the cost, the in-kind contribution is zero.</t>
  </si>
  <si>
    <t>Cash</t>
  </si>
  <si>
    <t>Australia Post's gross monetary payments provided to community activities and partners.</t>
  </si>
  <si>
    <t>This includes: 
- Direct donations/grants
- Sponsorships of events
- Matched employee giving
- Covering expenses of employee involvement.</t>
  </si>
  <si>
    <t>Management costs</t>
  </si>
  <si>
    <t>Australia Post team salaries, benefits and other overheads of community affairs staff along with research/communications spend used to support community activities and partners.</t>
  </si>
  <si>
    <t xml:space="preserve">Benefits and other overheads includes, company memberships and consultant costs.
Where communication and promotion spend is co-branded, Australia Post only attributes the proportion relating to the community activity and/or partner to management costs. </t>
  </si>
  <si>
    <t>Revenue forgone</t>
  </si>
  <si>
    <t xml:space="preserve">The total revenue foregone of products and services provided for community activities and partners.
This is calculated as the total retail price of products and services provided to community activities and partners minus the total discounted price of those products and services provided to community activities and partners. </t>
  </si>
  <si>
    <t>This includes:
- Charity mail
- Redirection of mail services
- Access to logistics network.</t>
  </si>
  <si>
    <t xml:space="preserve">Workplace giving </t>
  </si>
  <si>
    <t xml:space="preserve">The total amount of money granted to community organisations as part of the workplace giving program from team members and Australia Post matched donations. </t>
  </si>
  <si>
    <t xml:space="preserve">Workplace giving is processed via the workplace giving system. 
Excluding SecurePay, and POLi.
Team members are entitled to donate an amount of their pay check to a charity of choice. 
For Australia Post-matched donations, Australia Post will match up to $200 per employee per reporting period. </t>
  </si>
  <si>
    <t>Fundraising via retail outlets</t>
  </si>
  <si>
    <t>The total amount of fundraising via retail outlets for Australian Red Cross, Beyond Blue, Indigenous Literacy Foundation and WWF.</t>
  </si>
  <si>
    <t>All fundraising transactions fall into the Point of Sale (POS) system.
Fundraising includes:
- Donation (OTC and online) - customer-entered number of which the totality is donated to chosen community partner 
- Roundup - difference between the nearest higher whole number and current transaction is donated to chosen community partner 
- Purchase with an attached donation component  
- PIP Koala - $2 from each sale to WWF 
- Tote bags - $1 from each sale to the chosen partner 
- Christmas decoration - $2 from each sale to the chosen partner.</t>
  </si>
  <si>
    <t>Community grants</t>
  </si>
  <si>
    <t>The total amount of money granted to community organisations as part of Australia Post's Community Grants program.</t>
  </si>
  <si>
    <t xml:space="preserve">Grant applicants are processed via the SmartyGrants platform.
Organisations directly apply for community grants.
Grant applicants must be incorporated not-for-profit organisations.
Successful grant applicants may not receive the maximum $10,000. </t>
  </si>
  <si>
    <t xml:space="preserve">People of Post (POP) grants </t>
  </si>
  <si>
    <t>The total amount of money granted to community organisations as part of Australia Post's People of Post Grants program.</t>
  </si>
  <si>
    <t xml:space="preserve">Grant applicants are processed via the SmartyGrants platform.
Grant applicants must be incorporated not-for-profit organisations that have been nominated by an Australia Post team member.
Successful grant applicants must meet a set of criteria which is aligned to Australia Post's community strategy, strategic areas of focus (mental health, disaster support and resilience, environment and sustainability, and Indigenous children's literacy and learning).
Successful grant applicants may not receive the maximum $2,000. </t>
  </si>
  <si>
    <t>4. Environment</t>
  </si>
  <si>
    <t>Scope 1 natural gas</t>
  </si>
  <si>
    <t>Tonnes CO2-e</t>
  </si>
  <si>
    <r>
      <t xml:space="preserve">Scope 1 greenhouse gas emissions generated from combustion of natural gas.
Emissions from natural gas is determined in accordance with Method 1 as prescribed under the </t>
    </r>
    <r>
      <rPr>
        <i/>
        <sz val="11"/>
        <color theme="1"/>
        <rFont val="AP Type Text"/>
        <family val="2"/>
      </rPr>
      <t xml:space="preserve">National Greenhouse and Energy Reporting (Measurement) Determination 2018.
</t>
    </r>
    <r>
      <rPr>
        <sz val="11"/>
        <color theme="1"/>
        <rFont val="AP Type Text"/>
        <family val="2"/>
      </rPr>
      <t xml:space="preserve">Specifically, the prescribed calculation follows the general formula of:
Where Q is gas consumed in gigajoules, EC is the energy content factor, EF1 is the scope 1 factor. Where Q is expressed in gigajoules for natural gas then EC is equal to 1.
Emission factors are sourced from the </t>
    </r>
    <r>
      <rPr>
        <i/>
        <sz val="11"/>
        <color theme="1"/>
        <rFont val="AP Type Text"/>
        <family val="2"/>
      </rPr>
      <t>National Greenhouse and Energy Reporting (Measurement) Determination 2018.</t>
    </r>
  </si>
  <si>
    <t xml:space="preserve">Natural gas consumption data is collected from the gas retailer through Australia Post's property management group. 
Where invoice data has not been received at the time of the assurance process, Australia Post uses an estimation method (accruals) to complete reporting. Accrued consumption is based on the previous month of invoiced consumption. </t>
  </si>
  <si>
    <t>Scope 1 LPG</t>
  </si>
  <si>
    <t>Scope 1 diesel (including generation)</t>
  </si>
  <si>
    <t>Scope 1 petrol</t>
  </si>
  <si>
    <t>Scope 2 grid electricity (location-based)</t>
  </si>
  <si>
    <r>
      <t xml:space="preserve">Scope 2 greenhouse gas emissions generated from consumption of electricity.
Emissions from the consumption of electricity determined in accordance with Method A1 as prescribed under </t>
    </r>
    <r>
      <rPr>
        <i/>
        <sz val="11"/>
        <color rgb="FF000000"/>
        <rFont val="AP Type Text"/>
        <family val="2"/>
      </rPr>
      <t>National Greenhouse and Energy Reporting (Measurement) Determination 2018.</t>
    </r>
    <r>
      <rPr>
        <sz val="11"/>
        <color rgb="FF000000"/>
        <rFont val="AP Type Text"/>
        <family val="2"/>
      </rPr>
      <t xml:space="preserve">
Specifically, the prescribed calculation follows the general formula of:
Where Q is kilowatts hours (kWh) consumed, and EF2 is the scope 2 factor. 
Emission factors are sourced from the </t>
    </r>
    <r>
      <rPr>
        <i/>
        <sz val="11"/>
        <color rgb="FF000000"/>
        <rFont val="AP Type Text"/>
        <family val="2"/>
      </rPr>
      <t>National Greenhouse and Energy Reporting (Measurement) Determination 2018.</t>
    </r>
  </si>
  <si>
    <t xml:space="preserve">Electricity consumption data is collected from the electricity retailer through Australia Post's property management group. 
Where invoice data has not been received at the time of the assurance process, Australia Post uses an estimation method (accruals) to complete reporting. Accrued consumption is based on the previous month of invoiced consumption. </t>
  </si>
  <si>
    <t xml:space="preserve">Scope 2 grid electricity (market-based) </t>
  </si>
  <si>
    <r>
      <rPr>
        <sz val="11"/>
        <color rgb="FF000000"/>
        <rFont val="AP Type Text"/>
        <family val="2"/>
      </rPr>
      <t xml:space="preserve">Scope 2 greenhouse gas emissions generated from consumption of electricity.
Emissions from the consumption of electricity determined in accordance with Method B as prescribed under National Greenhouse and Energy Reporting (Measurement) Determination 2018.
Emission factors are sourced from the </t>
    </r>
    <r>
      <rPr>
        <i/>
        <sz val="11"/>
        <color rgb="FF000000"/>
        <rFont val="AP Type Text"/>
        <family val="2"/>
      </rPr>
      <t>National Greenhouse and Energy Reporting (Measurement) Determination 2018.</t>
    </r>
  </si>
  <si>
    <t>Scope 3 energy and fuel losses</t>
  </si>
  <si>
    <t xml:space="preserve">Scope 3 emissions linked to Australia Post's direct (scope 1) operations and grid electricity (scope 2) consumption.
Emissions from energy and fuel losses calculated by the general formula: 
Where Q is units consumed in gigajoules, and EF3 is the scope 3 factor associated with the indicator.
Emission factors are sourced from the Australian National Greenhouse Accounts Factors (August 2023) supplied by the Department of Climate Change, Energy, the Environment and Water. </t>
  </si>
  <si>
    <t xml:space="preserve">The units in scope 1 and scope 2 reporting are converted into gigajoules for each indicator. For Scope 2 electricity, location-based grid electricity consumption has been used for these calculations.
The activities included in this indicator:
•	Upstream emissions of purchased fuels that Australia Post operations have consumed
•	Upstream emissions of electricity purchased and consumed by Australia Post operations
•	Transmission and distribution losses.
</t>
  </si>
  <si>
    <t>Scope 3 subcontracted road transport</t>
  </si>
  <si>
    <t xml:space="preserve">Direct emissions of road subcontractors generated from fuel consumed by the vehicles that conduct operations on Australia Post’s behalf. 
Where subcontracted routes travelled are known, emissions from subcontracted road transport are calculated by the general formula: 
Where Q is estimated diesel consumed in kilolitres, EC is the energy content factor, EF1 is the scope 1 factor and EF3 is the scope 3 factor.
Where subcontracted routes travelled are not known, emissions from subcontracted road transport are calculated by the general formula: 
Where Q is a proportion of contractor spend converted to litres of fuel used, EC is the energy content factor of assumed fuel type, EF1 is scope 1 factor of assumed fuel and EF3 is scope 3 factor of assumed fuel.
Emission factors are sourced from the Australian National Greenhouse Accounts Factors (August 2023) supplied by the Department of Climate Change, Energy, the Environment and Water. </t>
  </si>
  <si>
    <t>Where possible, Australia Post allocates the subcontracted fleet into discrete units with similar operational characteristics. Kilometres are calculated using the known subcontracted trips and route pair distances. The fuel consumption rate from Australia Post’s fleet is then applied to these kilometres to estimate total diesel and petrol litres used.
In cases where subcontracted routes are not known, for example StarTrack agency subcontractors, Australia Post uses an estimation method based on spend to calculate litres of fuel used. Fuel type and fuel consumption rate applied are based on Australia Post's own fleet (Scope 1).
All activity data is sourced from Australia Post reporting systems; data is not collected from individual service providers.
The reporting period used for this indicator is the 2023 calendar year.</t>
  </si>
  <si>
    <t>Scope 3 subcontracted air freight (domestic and international)</t>
  </si>
  <si>
    <t xml:space="preserve">Direct emissions our air subcontractors generate from operations carried out on Australia Post’s behalf.
For Qantas freight, emissions from subcontracted air transport is calculated by the general formula: 
Where Q is total freight tonne kilometres (FTK), and QEF is emission factor provided by Qantas.
For other subcontracted air, emissions from subcontracted air transport is calculated by the general formula:
Where Q is Aviation gas (AvGas) kilolitres, EF1 is the scope 1 factor and EF3 is the scope 3 factor.
For Qantas freight, Qantas provides Australia Post with bespoke emission factors for domestic and international freight movements. This emission factor is expressed as freight tonne kilometre (FTK), and determined on a financial year basis. The domestic emission factor provided is 1.44 FTK; and the international emission factor is 0.84 FTK.  These factors are higher in comparison to the previous year due to temporary efficiency gains in the prior year, from changes in profile of flights during COVID (1.42 FTK for domestic and 0.65 for international). 
For other subcontracted air, emission factors are sourced from the Australian National Greenhouse Accounts Factors (August 2023) supplied by the Department of Climate Change, Energy, the Environment and Water. </t>
  </si>
  <si>
    <r>
      <rPr>
        <sz val="11"/>
        <rFont val="AP Type Text"/>
        <family val="2"/>
      </rPr>
      <t xml:space="preserve">FTK is calculated by the sum of the distance (km) flown multiplied by tonnes carried for each trip. 
AvGas kilolitres is calculated by the subcontractor distance (km) flown multiplied by the fuel consumption rate (FCR). The FCR is based on the most frequently used plane on these routes. </t>
    </r>
    <r>
      <rPr>
        <sz val="11"/>
        <color theme="1"/>
        <rFont val="AP Type Text"/>
        <family val="2"/>
      </rPr>
      <t xml:space="preserve">
For domestic flights the distance (km) flown is calculated from origin to destination airport and covers the weight of freight used on either the passenger or freighter network. 
For international flights the distance is calculated from the origin airport in Australia to the airport where the product is offloaded to another, unrelated, carrier or postal organisation.
For Qantas freight, to assess the volume of emissions attributable to freight the Qantas Group has undertaken a well-to-wake Life Cycle Assessment (LCA) of energy usage in flight (aviation fuel) and on the ground (catering centres, engineering facilities, airport terminals, office and ground transport vehicles). The LCA includes the embodied energy of the aircrafts flown by the airline. 
For other subcontracted air, emissions allocated to Australia Post are those arising directly from the subcontractor fuel use on the flights conducted on Australia Post’s behalf.  Australia Post is allocated 100% of the emissions generated by the fuel consumed on the flights that carry our freight, regardless of whether there is other freight carried on the same trip. 
The reporting period used for this indicator is the 2023 calendar year.</t>
    </r>
  </si>
  <si>
    <t>Scope 3 subcontracted rail</t>
  </si>
  <si>
    <t>Direct emissions of rail subcontractors generated from fuel consumed to drive the trains that carry the freight on Australia Post’s behalf.
Emissions from subcontracted rail transport are calculated by the general formula: 
Where Q is total freight tonne kilometres (FTK), and REF is the rail emission factor.
Emission factor is sourced from the Climate Active calculator (version 8.1). The emission factor used for rail is 0.0347 kg CO2 per FTK.</t>
  </si>
  <si>
    <t xml:space="preserve"> FTK is calculated by the sum of the distance (km) flown multiplied by tonnes carried for each trip.
Australia Post uses known rail trip data to calculate the  FTK total used in the calculation. The known rail trip data includes the origin and destination of the trip, which is converted to kilometres using route pair distances between the origin and destination locations.
The reporting period used for this indicator is the 2023 calendar year.</t>
  </si>
  <si>
    <t>Scope 3 subcontracted shipping</t>
  </si>
  <si>
    <t xml:space="preserve">
Direct emissions of shipping subcontractors generated from fuel consumed to power the boats, ferries and ships that carry freight on Australia Post’s behalf.
For ferries and ships, emissions from subcontracted shipping transport are calculated by the general formula: 
Where Q is total freight tonne kilometres (FTK), and SEF is the shipping emission factor.
For mail contractor boats, emissions from subcontracted shipping transport are calculated by the general formula: 
Where Q is kilometres, and EEK is estimated emissions per kilometre.
The emission factor used for shipping (0.01612 kg CO2e per FTK) sourced from UK Government GHG Conversion Factors for Company Reporting. The emission factor includes the fuel for the ferry operation, fuel use associated with berthing and electricity use at wharves.
The estimated emissions per kilometre for the mail contractor boats is 0.000687 kg CO2e per kilometre.</t>
  </si>
  <si>
    <t>For ferries and ships, FTK is calculated by the sum of the distance (km) flown multiplied by tonnes carried for each trip.
For mail contractor boats, the distance travelled (km) is multiplied by average emissions per kilometre rate of other shipping to estimate emissions.
Australia Post uses known rail trip data to calculate the FTK total used in the calculation. The known shipping data includes the origin and destination of the trip, which is converted to kilometres using route pair distances between the origin and destination locations.
Australia Post is not currently provided with weights for the StarTrack shipping data. The average weight for Australia Post shipments for the year is used to calculate the StarTrack shipping FTK. 
The reporting period used for this indicator is the 2023 calendar year.</t>
  </si>
  <si>
    <t>Scope 3 business air travel (domestic and international)</t>
  </si>
  <si>
    <t xml:space="preserve">Air travel data is provided for each flight from Australia Post’s travel provider.  
Distance flown is the flight distance from origin airport to destination airport. Air travel flight trips are grouped into flight trip types. Flight trip type is the combination of flight class (economy, premium economy, business, first) and flight haul duration (very short, short, medium, long).
Due to Australia Post’s APS Net Zero 2030 reporting obligations domestic and international travel are now reported separately. This is due to greenhouse gas emissions only from domestic aircraft operations being required to be accounted for by individual countries under the UNFCCC and Kyoto Protocol accounting methodology. </t>
  </si>
  <si>
    <t xml:space="preserve">Scope 3 LPO electricity </t>
  </si>
  <si>
    <t xml:space="preserve">Emissions generated by Australia Post's licensed post office (LPO) network, for electricity usage relating to business that is the direct result of Australia Post operations. 
Emissions from LPO electricity are calculated by the general formula:
Where Q is kilowatts hours (kWh) consumed, and EF2 is the scope 2 factor and EF3 is the scope 3 factor.
Emission factors are sourced from the Australian National Greenhouse Accounts Factors (August 2023) supplied by the Department of Climate Change, Energy, the Environment and Water. </t>
  </si>
  <si>
    <t>Total LPO electricity consumption (kWh) is estimated by multiplying the number of LPOs in each location state by an estimated LPO annual electricity (kwh) consumption rate.  Estimated LPO annual electricity (kwh) consumption rate is determined by multiplying the average annual CPO electricity consumption (kWh)  by the estimated proportion of LPO business conducted that is a direct result if Australia Post operations. 
Estimated proportion of LPO business conducted that is a direct result of Australia Post operations is 70%.
Average annual CPO electricity consumption (kWh) is invoiced annual electricity consumption from a sample of 17 Australia Post CPOs that closely resembles the footprint of the post offices in the LPO network. 
The activity data is an estimation based on Australia Post CPO electricity consumption and the number of LPOs; it is not sourced from the individual LPOs.</t>
  </si>
  <si>
    <t>Scope 3 landfill waste</t>
  </si>
  <si>
    <t xml:space="preserve">Emissions from waste generated from operations that is sent to landfill. 
Emissions from landfill waste are calculated by the general formula:
Where Q is tonnes of waste to landfill and EF3 is the scope 3 factor.
Emission factors are sourced from the Australian National Greenhouse Accounts Factors (August 2023) supplied by the Department of Climate Change, Energy, the Environment and Water. </t>
  </si>
  <si>
    <t>Tonnes of waste to landfill are sourced from the waste service provider through Australia Post's facilities management group. 
This indicator reports the emissions generated from waste to landfill generated from operations at Australia Post Corporate Post Offices, processing, delivery, and corporate facilities, where we have data from suppliers and there is a collection agreement between Australia Post and a waste service provider.
May and June data are estimated based on the corresponding months from the previous financial year, due to availability of data.</t>
  </si>
  <si>
    <t>Scope 3 data centres</t>
  </si>
  <si>
    <t xml:space="preserve">Emissions from the energy used in our third party provided data centres. 
Emissions from data centres are calculated by the general formula:
Where Q is kilowatts hours (kWh) consumed, and EF2 is the scope 2 factor and EF3 is the scope 3 factor.
Emission factors are sourced from the Australian National Greenhouse Accounts Factors (August 2023) supplied by the Department of Climate Change, Energy, the Environment and Water. </t>
  </si>
  <si>
    <t xml:space="preserve">The emissions reported for this indicator are calculated from electricity usage allocated to Australia Post by our data centre supplier. The electricity usage is allocated by the data centre operator according to the proportion of Australia Post's usage. </t>
  </si>
  <si>
    <t>Scope 3 material packaging (upstream)</t>
  </si>
  <si>
    <t>Emissions generated from the manufacture and distribution of packaging sold.
For each package type, the units of packaging placed on market multiplied by the upstream emission factor. 
Upstream emission factor for each package type is determined based on the SimaPro LCA upstream material factors across six different materials, applied to the weighted average material composition of each package type.</t>
  </si>
  <si>
    <t xml:space="preserve">Scope 3 material packaging (downstream) </t>
  </si>
  <si>
    <t>Emissions generated from the disposal of packaging sold.
For each package type, the units of packaging placed on market multiplied by disposal emission factor.
Disposal emission factor for each package type is: 
-	% of the package type sent to recycling facility at end of life, multiplied by the SimaPro recycling factors for six different materials applied to the weighted average material composition of each package type.
Plus:
-	the % of package type not sent to recycling facility at end of life multiplied by the SimaPro landfill factors for paper and board and plastic, applied to the weighted average paper and board and plastic material composition of each package type.</t>
  </si>
  <si>
    <t>Gigajoule</t>
  </si>
  <si>
    <t xml:space="preserve">Total renewable energy production in gigajoules associated with on-site solar power generation. </t>
  </si>
  <si>
    <t xml:space="preserve">Australia Post uses a third-party portal managed by JLL, our facilities management provider, to capture the total generation. Australia Post reports on all registered systems whether considered small (&lt;100kws) or large (&gt;100kws).
</t>
  </si>
  <si>
    <t>Certificate unit</t>
  </si>
  <si>
    <t>Total number of renewable energy certificates surrendered from our LGC (Large Generation Certificate) register, which is overseen by the Clean Energy Regulator.</t>
  </si>
  <si>
    <t>GreenPower purchased (MWhs)</t>
  </si>
  <si>
    <t>Megawatt hour</t>
  </si>
  <si>
    <t>The total amount of GreenPower purchased.</t>
  </si>
  <si>
    <t xml:space="preserve">Waste to landfill (operational) </t>
  </si>
  <si>
    <t>Tonnes</t>
  </si>
  <si>
    <t>Waste generated from operations that is sent to landfill.</t>
  </si>
  <si>
    <t xml:space="preserve">Tonnes of waste to landfill is sourced from the waste service provider through Australia Post's facilities management group. 
This indicator reports generated waste to landfill from operations at Australia Post Corporate Post Offices, processing, delivery, and corporate facilities, where we have data from suppliers and there is a collection agreement between Australia Post and a waste service provider.
Waste to landfill is determined as the actual weight of the waste collected, or is estimated based on the volume of the bin container and density of the waste collected.
May and June data are estimated based on the corresponding months from the previous financial year, due to availability of data. </t>
  </si>
  <si>
    <t>Recycled waste (operational)</t>
  </si>
  <si>
    <t>Waste generated from operations that is sent to a recycling facility for recycling and generation of energy, or to third parties for reuse.</t>
  </si>
  <si>
    <t xml:space="preserve">Tonnes of recycled waste are sourced from the waste service provider through Australia Post's facilities management group. 
This indicator reports recycled waste generated from operations at Australia Post Corporate Post Offices, processing, delivery, and corporate facilities, where we have data from suppliers and there is a collection agreement between Australia Post and a waste service provider.
Recycled waste is determined as the actual weight of the waste collected, or is estimated based on the volume of the bin container and density of the waste collected.
May and June data are estimated based on the corresponding months from the previous financial year, due to availability of data. </t>
  </si>
  <si>
    <t xml:space="preserve">Water </t>
  </si>
  <si>
    <t>Kilolitres</t>
  </si>
  <si>
    <t>Water consumed within Australia Post operations.</t>
  </si>
  <si>
    <t xml:space="preserve">Water consumption data is collected from the water retailer through Australia Post's property management group. 
Where invoice data has not been received at the time of the assurance process, Australia Post uses an estimation method (accruals) to complete reporting. Accrued consumption is based on the previous month of invoiced consumption. </t>
  </si>
  <si>
    <t>Australia Post packaging materials</t>
  </si>
  <si>
    <t>Proportion of weight of materials used in packaging placed on market. 
The % of packaging materials is calculated as follows:
(POM x weight of material in individual packaging) / total weight of all packaging</t>
  </si>
  <si>
    <t>POM (Placed on Market) data is based on sales from warehouse between the 1st of Jan 2023 and 31 Dec 2023.
The weight of individual packaging materials is provided by the respective suppliers of packaging.
Packaging includes the following categories:
- Australia Post Fibre Based Packaging
- Australia Post Domestic Satchels
- StarTrack Fibre Based Packaging
- StarTrack Satchels
- Themed/gift packaging ranges
- Plain/unbranded packaging ranges
- AP pre-paid and tracked envelopes
Not included in this calculation was the packaging used for Own Brand Merchandise, and consumables.</t>
  </si>
  <si>
    <t>For volume of primary products, the total units of a primary product placed on market out of the total units of all primary products placed on market.
For weight, the total weight of a primary product placed on market out of the total weight of all primary products placed on market.</t>
  </si>
  <si>
    <t>Other mailers include all other packaging for parcel delivery such as tough bags, padded bags, mailing tubes and wine boxes.</t>
  </si>
  <si>
    <t>For recycled content of each material type, the total weight of the recycled content within a primary product placed on market out of the total weight of the primary product placed on market. 
For total composition, the total weight of the material type within a primary product placed on market out of the total weight of the primary product placed on market.</t>
  </si>
  <si>
    <t>Recycled content percentage of primary products is provided by the respective packaging suppliers.</t>
  </si>
  <si>
    <t>Glossary</t>
  </si>
  <si>
    <t>Term</t>
  </si>
  <si>
    <t xml:space="preserve">Definition </t>
  </si>
  <si>
    <t xml:space="preserve">Carbon dioxide  </t>
  </si>
  <si>
    <t>Carbon dioxide (CO2) is a colourless, odourless gas produced by burning carbon and organic compounds. It is composed of carbon and oxygen.</t>
  </si>
  <si>
    <t>Carbon dioxide equivalent (CO2-e)</t>
  </si>
  <si>
    <t>A standard measure used to compare the emissions from various greenhouse gases based on their global warming potential. For example, one tonne of methane emissions is equivalent to 21 tonnes of carbon dioxide emissions.</t>
  </si>
  <si>
    <t>Instances where a customer has contacted Australia Post Group to express dissatisfaction with a product or service, perceived failures, or when the customer has experienced an unacceptable interaction with our team members.</t>
  </si>
  <si>
    <t>An event that meets the definition of a disease as set out under the Safe Work Australia Type of Occurrence Classification System.</t>
  </si>
  <si>
    <t>Electric Delivery Vehicles (EDVs)</t>
  </si>
  <si>
    <t>Include electric-engine vehicles such as bicycles, motorbikes, 3 wheelers and trucks. These vehicles create no exhaust/tailpipe emissions.</t>
  </si>
  <si>
    <t>Exposure hours</t>
  </si>
  <si>
    <t xml:space="preserve">Team member worked hours, excluding leave and contractor hours. </t>
  </si>
  <si>
    <t xml:space="preserve">Operational &amp; non-operational contractors and Licensees &amp; staff. </t>
  </si>
  <si>
    <t>Fatality</t>
  </si>
  <si>
    <t>An event involving the death of a team member, where: 
• Fatality occurred in the reporting period; and
• The team member was on duty at the time of the incident, Travelling on Duty, On Duty at Alternate workplace, On Break at workplace and At Work – Working From Home, excluding Journey To/From work and Not Work Related.</t>
  </si>
  <si>
    <t>Injury</t>
  </si>
  <si>
    <t xml:space="preserve">An event that meets the definition of an injury as set out under the Safe Work Australia Type of Occurrence Classification System. </t>
  </si>
  <si>
    <t>Parcel locker bank</t>
  </si>
  <si>
    <t>A collection of parcel locker compartments with a unique internal work centre code.</t>
  </si>
  <si>
    <t>Parental leave</t>
  </si>
  <si>
    <t>‘Parental leave’ is used to describe any leave (paid or unpaid) taken by an employee in connection with the birth or placement of a child. Parental leave consists of a group of 20+ leave types including Maternity, Adoption, Supporting Partner and Primary Carer.</t>
  </si>
  <si>
    <t>Permanent team members</t>
  </si>
  <si>
    <t xml:space="preserve">Team members that are employed on a permanent basis. </t>
  </si>
  <si>
    <t>Scope 1 emissions</t>
  </si>
  <si>
    <t>Greenhouse gas emissions released to the atmosphere as a direct result of an activity, or series of activities, at a facility level. This includes greenhouse gas emissions attributed to combustion of fossil fuels in our fleet and stationary facilities.</t>
  </si>
  <si>
    <t>Scope 2 emissions</t>
  </si>
  <si>
    <t>Greenhouse gas emissions released to the atmosphere as a direct result of one or more activities that generate electricity, heating, cooling or steam that is consumed by the facility but that do not form part of the facility. This includes greenhouse gas emissions from the use of fossil fuel-generated electricity.</t>
  </si>
  <si>
    <t>Scope 3 emissions</t>
  </si>
  <si>
    <t>Greenhouse gas emissions released to the atmosphere as a result of the activities within the value chain that do not form part of the facility. This includes greenhouse gas emissions from the combustion of fossil fuels from subcontracted transportation and business travel, use of fossil fuel- generated electricity at LPOs, manufacture and distribution of packaging placed on market, disposal of packaging sold, waste generated in operations and energy and fuel losses. 
Refer to Table 1 below for Scope 3 categories as defined in the GHG protocol.</t>
  </si>
  <si>
    <t>Senior managers</t>
  </si>
  <si>
    <t xml:space="preserve">Team members that are employed on a permanent basis above band 4. </t>
  </si>
  <si>
    <t>Team member</t>
  </si>
  <si>
    <t>Total Recordable Injury</t>
  </si>
  <si>
    <t>Total Recordable Injury (TRI) is: 
• an occupational incident in the reporting period where the Duty Status is On Duty, Travelling on Duty, On Duty at Alternate workplace, On Break at workplace, and At Work – Working From Home, excluding Journey To/From work and Not Work Related; and
• where there has been an injury recorded against the occupational incident; and
• where a Workers' Compensation Claim has been accepted, part accepted, merged accepted or ceased.</t>
  </si>
  <si>
    <t>Total team members and extended workforce.</t>
  </si>
  <si>
    <t>Table 1</t>
  </si>
  <si>
    <t>For reporting purposes Australia Post has included emission sources from the following categories as defined in the GHG Protocol:</t>
  </si>
  <si>
    <t>GHG Protocol category</t>
  </si>
  <si>
    <t>Description</t>
  </si>
  <si>
    <t>One</t>
  </si>
  <si>
    <t>Purchased goods and services – data centres and material packaging</t>
  </si>
  <si>
    <t>Three</t>
  </si>
  <si>
    <t>Fuel and energy-related activities (not captured in Scope 1 or Scope 2)</t>
  </si>
  <si>
    <t>Four</t>
  </si>
  <si>
    <t>Upstream transportation and distribution</t>
  </si>
  <si>
    <t>Five</t>
  </si>
  <si>
    <t>Waste generated in operations</t>
  </si>
  <si>
    <t>Six</t>
  </si>
  <si>
    <t>Business travel</t>
  </si>
  <si>
    <t xml:space="preserve">Ten </t>
  </si>
  <si>
    <t>Processing of sold products - packaging disposal</t>
  </si>
  <si>
    <t>Eleven</t>
  </si>
  <si>
    <t>Use of sold products - packaging disposal</t>
  </si>
  <si>
    <t>Twelve</t>
  </si>
  <si>
    <t>End of life treatment of sold products - packaging disposal</t>
  </si>
  <si>
    <t>Fourteen</t>
  </si>
  <si>
    <t>Franchises (Licensed Post Offices)</t>
  </si>
  <si>
    <t>All other categories were assessed in 2019 using a relevancy test approach and not included for the purposes of the science-based target.</t>
  </si>
  <si>
    <t>Materiality</t>
  </si>
  <si>
    <r>
      <rPr>
        <b/>
        <sz val="11"/>
        <color theme="1"/>
        <rFont val="AP Type Text"/>
        <family val="2"/>
      </rPr>
      <t>Summary</t>
    </r>
    <r>
      <rPr>
        <sz val="11"/>
        <color theme="1"/>
        <rFont val="AP Type Text"/>
        <family val="2"/>
      </rPr>
      <t xml:space="preserve">
In 2024, Australia Post conducted a comprehensive double-materiality assessment for the first time. 
This approach considers not only the impacts of Australia Post's activities on the environment, society and stakeholders but also the impacts of external factors on Australia Post's financial performance, reputation and long-term viability across the six &lt;IR&gt; capitals, of Financial, Social, Intellectual, Physical, Natural and Human.
As part of this process, interviews were conducted, and input was collated from over 200 survey respondents. Responses were sought from the Shareholder Departments; the Ombudsman; industry, environmental and community stakeholders; suppliers; mail and eCommerce customers; consumers; Licensees; Australia Post team members; the Board; the Leadership Team; and the Stakeholder Council. From these responses, material topics were prioritised using a financial and impact materiality approach, and then endorsed by the Chief Sustainability Officer, and Group Chief Financial Officer.
Through the new approach to materiality, previous material topics including risk management, viable Parcels business, Post Office network viability; and reliable Letters business were integrated into the scoring of each material topic.
Refer to pages 20 - 21 for more information on Australia Post's materiality assessment.</t>
    </r>
  </si>
  <si>
    <t>Materiality topics</t>
  </si>
  <si>
    <t>Topic</t>
  </si>
  <si>
    <t>Annual Report location</t>
  </si>
  <si>
    <t>Health, safety and wellbeing</t>
  </si>
  <si>
    <t>Pages 26 - 29</t>
  </si>
  <si>
    <t>Diversity, inclusion and accessibility</t>
  </si>
  <si>
    <t>Pages 30 - 35</t>
  </si>
  <si>
    <t>Human rights and labour practices</t>
  </si>
  <si>
    <t>Pages 36 - 37</t>
  </si>
  <si>
    <t xml:space="preserve">Customer privacy and data security </t>
  </si>
  <si>
    <t>Pages 55 - 57</t>
  </si>
  <si>
    <t>Data management, cybersecurity and system availability</t>
  </si>
  <si>
    <t>Community engagement and relations</t>
  </si>
  <si>
    <t>Pages 58 - 63</t>
  </si>
  <si>
    <t>Decarbonisation</t>
  </si>
  <si>
    <t>Pages 66 - 69</t>
  </si>
  <si>
    <t>Waste management and packaging</t>
  </si>
  <si>
    <t>Pages 70 - 73</t>
  </si>
  <si>
    <t>GRI Content Index</t>
  </si>
  <si>
    <t>Statement of use</t>
  </si>
  <si>
    <t>Australia Post's 2024 Annual Report, covering the period of July 2023 to June 2024, has been prepared with reference to the GRI Standards 2021.</t>
  </si>
  <si>
    <t>Unless otherwise stated, location refers to chapter and page number within the FY24 Australia Post Annual Report.</t>
  </si>
  <si>
    <t>GRI Standard</t>
  </si>
  <si>
    <t>Material topic</t>
  </si>
  <si>
    <t>Disclosure</t>
  </si>
  <si>
    <t>Location</t>
  </si>
  <si>
    <t>GRI 2: General Disclosures 2021</t>
  </si>
  <si>
    <t>2-1 Organisation details</t>
  </si>
  <si>
    <t>Legal name: Australian Postal Corporation</t>
  </si>
  <si>
    <t>Legal form: Government Business Enterprise</t>
  </si>
  <si>
    <t>Headquarters: 480 Swan St Richmond 3121, VIC, AUS</t>
  </si>
  <si>
    <t>Countries of operation: Australia, UK, USA, Singapore and Hong Kong.</t>
  </si>
  <si>
    <t>2-2 Entities included in the organisation's sustainability reporting</t>
  </si>
  <si>
    <t>Notes to the financial statements E1 Our subsidiaries</t>
  </si>
  <si>
    <t>2-3 Reporting period, frequency and contact point</t>
  </si>
  <si>
    <t>auspost.com.au/contactus</t>
  </si>
  <si>
    <t>2-4 Restatements of information</t>
  </si>
  <si>
    <t>Basis of Preparation tab of Sustainability Databook</t>
  </si>
  <si>
    <t xml:space="preserve">2- 5 External Assurance </t>
  </si>
  <si>
    <t>Independent Limited Assurance Statement</t>
  </si>
  <si>
    <t>2-6 Activities, value chain and other business relationships</t>
  </si>
  <si>
    <t>How we create value</t>
  </si>
  <si>
    <t>6-7</t>
  </si>
  <si>
    <t>2-7 Employees</t>
  </si>
  <si>
    <t>Diversity and inclusion</t>
  </si>
  <si>
    <t>30-35</t>
  </si>
  <si>
    <t>People tab of Sustainability Databook</t>
  </si>
  <si>
    <t>2-8 Workers who are not employees</t>
  </si>
  <si>
    <t>36-37</t>
  </si>
  <si>
    <t>2-9 Governance structure and composition</t>
  </si>
  <si>
    <t>Governance</t>
  </si>
  <si>
    <t>82-87</t>
  </si>
  <si>
    <t>Statutory reporting requirements</t>
  </si>
  <si>
    <t>Sustainability governance</t>
  </si>
  <si>
    <t>2-10 Nomination and selection of the highest governance body</t>
  </si>
  <si>
    <t>86-87</t>
  </si>
  <si>
    <t>2-11 Chair of the highest governance body</t>
  </si>
  <si>
    <t>2-12 Role of the highest governance body in overseeing the management of impacts</t>
  </si>
  <si>
    <t>Managing our key risks</t>
  </si>
  <si>
    <t>78-81</t>
  </si>
  <si>
    <t>2-13 Delegation of responsibility for managing impacts</t>
  </si>
  <si>
    <t>2-14 Role of the highest governance body in sustainability reporting</t>
  </si>
  <si>
    <t>2-15 Conflicts of interest</t>
  </si>
  <si>
    <t>Remuneration governance</t>
  </si>
  <si>
    <t>2-16 Communication of critical concerns</t>
  </si>
  <si>
    <t>2-17 Collective knowledge of the highest governance body</t>
  </si>
  <si>
    <t>Remuneration report</t>
  </si>
  <si>
    <t>2-18 Evaluation of the performance of the highest governance body</t>
  </si>
  <si>
    <t>2-19 Remuneration policies</t>
  </si>
  <si>
    <t>2-20 Process to determine remuneration</t>
  </si>
  <si>
    <t>2-22 Statement on sustainable development strategy</t>
  </si>
  <si>
    <t>2025 Sustainability Roadmap</t>
  </si>
  <si>
    <t>2-23 Policy commitments</t>
  </si>
  <si>
    <t>Materiality assessment</t>
  </si>
  <si>
    <t>2-24 Embedding policy commitments</t>
  </si>
  <si>
    <t>2-25 Processes to remediate negative impacts</t>
  </si>
  <si>
    <t>20-21</t>
  </si>
  <si>
    <t>2-26 Mechanisms for seeking advice and raising concerns</t>
  </si>
  <si>
    <t>2-27 Compliance with laws and regulations</t>
  </si>
  <si>
    <t xml:space="preserve">There were no significant instances of non-compliance with laws and regulations (including the finance law) in FY24. Significance in this context is determined with reference to established incident impact rating criteria and with reference to the obligation under section 19(1)(e) of the Public Governance, Performance and Accountability Act 2013 to keep the responsible Minister informed of significant issues. </t>
  </si>
  <si>
    <t>2-28 Membership associations</t>
  </si>
  <si>
    <t>Corporate directory</t>
  </si>
  <si>
    <t>2-29 Approach to stakeholder engagement</t>
  </si>
  <si>
    <t>Stakeholder engagement</t>
  </si>
  <si>
    <t>22-23</t>
  </si>
  <si>
    <t>2-30 Collective bargaining agreements</t>
  </si>
  <si>
    <t>GRI 3: Material Topics 2021</t>
  </si>
  <si>
    <t>3-1 Process to determine material topics</t>
  </si>
  <si>
    <t>3-2 List of material topics</t>
  </si>
  <si>
    <t>3-3 Management of material topics</t>
  </si>
  <si>
    <t>GRI 201: Economic Performance 2016</t>
  </si>
  <si>
    <t>Our financial performance</t>
  </si>
  <si>
    <t>14-17</t>
  </si>
  <si>
    <t>Creating a sustainable future</t>
  </si>
  <si>
    <t>74-77</t>
  </si>
  <si>
    <t>201-1 Direct economic value generated and distributed</t>
  </si>
  <si>
    <t>201-2 Financial implications and other risks and opportunities due to climate change</t>
  </si>
  <si>
    <t>66-69</t>
  </si>
  <si>
    <t>201-3 Defined benefit plan obligations and other retirement plans</t>
  </si>
  <si>
    <t>Post-employment benefits</t>
  </si>
  <si>
    <t>201-4 Financial assistance received from government</t>
  </si>
  <si>
    <t>GRI 207: Tax 2019</t>
  </si>
  <si>
    <t>207-1 Approach to tax</t>
  </si>
  <si>
    <t>Australia Post 2024 Tax Transparency Report</t>
  </si>
  <si>
    <t>207-2 Tax governance, control, and risk management</t>
  </si>
  <si>
    <t>207-3 Stakeholder engagement and management of concerns related to tax</t>
  </si>
  <si>
    <t>GRI 301: Materials 2016</t>
  </si>
  <si>
    <t>301-1 Materials used by weight or volume</t>
  </si>
  <si>
    <t>Environment tab of Sustainability Databook</t>
  </si>
  <si>
    <t>301-2 Recycled input materials used</t>
  </si>
  <si>
    <t>GRI 302: Energy 2016</t>
  </si>
  <si>
    <t>66-68</t>
  </si>
  <si>
    <t>302-1 Energy consumption within the organization</t>
  </si>
  <si>
    <t>302-2 Energy consumption outside of the organization</t>
  </si>
  <si>
    <t>302-4 Reduction of energy consumption</t>
  </si>
  <si>
    <t>302-5 Reductions in energy requirements of products and services</t>
  </si>
  <si>
    <t>GRI 305: Emissions 2016</t>
  </si>
  <si>
    <t>305-1 Direct (Scope 1) GHG emissions</t>
  </si>
  <si>
    <t>305-2 Energy indirect (Scope 2) GHG emissions</t>
  </si>
  <si>
    <t>305-3 Other indirect (Scope 3) GHG emissions</t>
  </si>
  <si>
    <t>305-5 Reduction of GHG emissions</t>
  </si>
  <si>
    <t>GRI 306: Waste 2020</t>
  </si>
  <si>
    <t>306-1 Waste generation and significant waste-related impacts</t>
  </si>
  <si>
    <t>306-2 Management of significant waste-related impacts</t>
  </si>
  <si>
    <t>70-71</t>
  </si>
  <si>
    <t>306-3 Waste generated</t>
  </si>
  <si>
    <t>306-4 Waste diverted from disposal</t>
  </si>
  <si>
    <t>306-5 Waste directed to disposal</t>
  </si>
  <si>
    <t>GRI 401: Employment 2016</t>
  </si>
  <si>
    <t>38-39</t>
  </si>
  <si>
    <t>401-1 New employee hires and employee turnover</t>
  </si>
  <si>
    <t>401-3 Parental leave</t>
  </si>
  <si>
    <t>GRI 403: Occupational Health and Safety 2018</t>
  </si>
  <si>
    <t>26-29</t>
  </si>
  <si>
    <t>403-1 Occupational health and safety management system</t>
  </si>
  <si>
    <t>403-2 Hazard identification, risk assessment, and incident investigation</t>
  </si>
  <si>
    <t>26-27</t>
  </si>
  <si>
    <t>403-3 Occupational health services</t>
  </si>
  <si>
    <t>27-28</t>
  </si>
  <si>
    <t>403-4 Worker participation, consultation, and communication on occupational health and safety</t>
  </si>
  <si>
    <t>403-5 Worker training on occupational health and safety</t>
  </si>
  <si>
    <t>27-29</t>
  </si>
  <si>
    <t>403-6 Promotion of worker health</t>
  </si>
  <si>
    <t>403-7 Prevention and mitigation of occupational health and safety impacts directly linked by business relationships</t>
  </si>
  <si>
    <t>28-29</t>
  </si>
  <si>
    <t>403-9 Work-related injuries</t>
  </si>
  <si>
    <t>403-10 Work-related ill health</t>
  </si>
  <si>
    <t>GRI 405: Diversity and Equal Opportunity 2016</t>
  </si>
  <si>
    <t>405-1 Diversity of governance bodies and employees</t>
  </si>
  <si>
    <t>33-35</t>
  </si>
  <si>
    <t>GRI 406: Non-discrimination 2016</t>
  </si>
  <si>
    <t>406-1 Incidents of discrimination and corrective actions taken</t>
  </si>
  <si>
    <t>GRI 407: Freedom of Association and Collective Bargaining 2016</t>
  </si>
  <si>
    <t>2023 Modern Slavery Statement</t>
  </si>
  <si>
    <t>407-1 Operations and suppliers in which the right to freedom of association and collective bargaining may be at risk</t>
  </si>
  <si>
    <t>GRI 408: Child Labor 2016</t>
  </si>
  <si>
    <t>408-1 Operations and suppliers at significant risk for incidents of child labor</t>
  </si>
  <si>
    <t>GRI 409: Forced or Compulsory Labor 2016</t>
  </si>
  <si>
    <t>409-1 Operations and suppliers at significant risk for incidents of forced or compulsory labor</t>
  </si>
  <si>
    <t>GRI 410: Security Practices 2016</t>
  </si>
  <si>
    <t>410-1 Security personnel trained in human rights policies or procedures</t>
  </si>
  <si>
    <t>GRI 411: Rights of Indigenous Peoples 2016</t>
  </si>
  <si>
    <t>2023-2026 (Stretch) Reconciliation Action Plan | Amplifying Indigenous Voices</t>
  </si>
  <si>
    <t>38-53</t>
  </si>
  <si>
    <t>411-1 Incidents of violations involving rights of Indigenous peoples</t>
  </si>
  <si>
    <t>GRI 413: Local Communities 2016</t>
  </si>
  <si>
    <t>Delighting our customers &amp; communities</t>
  </si>
  <si>
    <t>413-1 Operations with local community engagement, impact assessments, and development programs</t>
  </si>
  <si>
    <t>58-63</t>
  </si>
  <si>
    <t>Community tab of Sustainability Databook</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</si>
  <si>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</si>
  <si>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</si>
  <si>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</si>
  <si>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</si>
  <si>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417: Marketing and Labeling 2016</t>
  </si>
  <si>
    <t>72-73</t>
  </si>
  <si>
    <t>417-1 Requirements for product and service information and labeling</t>
  </si>
  <si>
    <t>GRI 418: Customer Privacy 2016</t>
  </si>
  <si>
    <t>Customer privacy and data security</t>
  </si>
  <si>
    <t>55-56</t>
  </si>
  <si>
    <t>418-1 Substantiated complaints concerning breaches of customer privacy and losses of customer data</t>
  </si>
  <si>
    <t>Customer tab of Sustainability Databook</t>
  </si>
  <si>
    <t>2. Community</t>
  </si>
  <si>
    <t>Our direct impact across the SDGs</t>
  </si>
  <si>
    <t>SDG</t>
  </si>
  <si>
    <t>How this aligns to our business</t>
  </si>
  <si>
    <t>SDG Target</t>
  </si>
  <si>
    <t>Our impact</t>
  </si>
  <si>
    <t xml:space="preserve">The nature of Australia Post and our logistics network means that health and wellbeing are paramount to our success as a business. From mental to physical health, the scale and nature of our operations exposes us to significant impact, risk and opportunity across health and wellbeing. </t>
  </si>
  <si>
    <t xml:space="preserve">By 2030, reduce by one third premature mortality from non-communicable diseases through prevention and treatment and promote mental health and well-being. 
</t>
  </si>
  <si>
    <t xml:space="preserve">Australia Post is 18 months into our 2023-26 Psychological Health and Wellbeing strategy, with the objectives of organisational capability, psychosocial risk management and policy advisory support. </t>
  </si>
  <si>
    <t>Page 28</t>
  </si>
  <si>
    <t xml:space="preserve">By 2020, halve the number of global deaths and injuries from road traffic accidents.
</t>
  </si>
  <si>
    <t>This year, Total Recordable Injuries Frequency Rate (TRIFR) was 23.5. In FY24 no directly employed Australia Post team members died in workplace accidents; however, tragically, one member of our extended workforce (contractor) was killed in a vehicle accident, with a third party at fault.</t>
  </si>
  <si>
    <t>Page 27</t>
  </si>
  <si>
    <t xml:space="preserve">In August 2023, Australia Post hit a significant milestone with more three-wheel electric delivery vehicles (eDVs) delivering on rounds than motorcycles. We are determined to remove motorcycles from our fleet as soon as possible, as eDVs consistently show 60% fewer accidents that lead to injuries compared to motorcycles. 
</t>
  </si>
  <si>
    <t>Page 29</t>
  </si>
  <si>
    <t>Our workforce is representative of Australia and its diverse communities. Gender equality is paramount to us to ensure that our operations represent the communities we operate and to bring diverse gender-based perspectives to our thinking.</t>
  </si>
  <si>
    <t xml:space="preserve">Ensure women’s full and effective participation and equal opportunities for leadership at all levels of decision-making in political, economic and public life.
</t>
  </si>
  <si>
    <t xml:space="preserve">In FY24, across our total workforce (direct employees plus extended workforce) we reached 37.5% female representation. Our direct employee workforce had 36.3% female representation and 36.6% women in senior leadership roles. </t>
  </si>
  <si>
    <t>Page 33</t>
  </si>
  <si>
    <t xml:space="preserve">In FY24, 14.3% of the Australia Post Leadership Team identified as women, compared to 44.4% in FY23.  </t>
  </si>
  <si>
    <t>Australia Post employs people of all ages, genders and abilities in our extended workforce of more than 63,000 reflecting the diverse communities in which we operate.</t>
  </si>
  <si>
    <t xml:space="preserve">8.1
</t>
  </si>
  <si>
    <t xml:space="preserve">Sustain per capita economic growth in accordance with national circumstances and, in particular, at least 7 per cent gross domestic product growth per annum in the least developed countries.
</t>
  </si>
  <si>
    <t>Following extensive community consultation, and with the support of the Federal Government, changes were implemented as a first step to focus our services on the growing parcel-delivery business, while still maintaining a letters service that cost-effectively continues to meet the contemporary needs of all Australians.</t>
  </si>
  <si>
    <t>Page 74</t>
  </si>
  <si>
    <t xml:space="preserve">Promote development-oriented policies that support productive activities, decent job creation, entrepreneurship, creativity and innovation, and encourage the formalization and growth of micro-, small- and medium-sized enterprises, including through access to financial services.
</t>
  </si>
  <si>
    <t>This year, Australia Post has updated the LPO incentive program to make it easier for Licensees who meet Australia Post’s requirements to benefit financially.</t>
  </si>
  <si>
    <t xml:space="preserve">Pages 24 and 53 </t>
  </si>
  <si>
    <t xml:space="preserve">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</si>
  <si>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The Australia Post Modern Slavery Statement 2023 outlines our focus areas, explains the nature of our risks and details the actions we are taking for our supply chain and extended workforce. It includes our approach to training, remediation and mechanisms to continuously improve the effectiveness of our actions.</t>
  </si>
  <si>
    <t>Page 37</t>
  </si>
  <si>
    <t xml:space="preserve">Protect labour rights and promote safe and secure working environments for all workers, including migrant workers, in particular women migrants, and those in precarious employment.
</t>
  </si>
  <si>
    <t>Australia Post is making significant progress on supporting refugee and asylum seeker inclusion, with a draft Refugee Employment and Engagement Action Plan 2024-2026 underway, expected to be endorsed in early FY25. This plan was prepared in consultation with external and internal stakeholders with lived experience as a refugee.</t>
  </si>
  <si>
    <t>Page 30</t>
  </si>
  <si>
    <t>We are improving the reliability, performance and efficiency of our networks to support economic development and human wellbeing in metropolitan, non-metropolitan, rural and remote areas in Australia</t>
  </si>
  <si>
    <t xml:space="preserve">Develop quality, reliable, sustainable and resilient infrastructure, including regional and transborder infrastructure, to support economic development and human well-being, with a focus on affordable and equitable access for all.
</t>
  </si>
  <si>
    <t>In FY24, Australia Post invested in 29 new and upgraded facilities, including 16 in regional areas.</t>
  </si>
  <si>
    <t>Page 48</t>
  </si>
  <si>
    <t>We continue to provide crucial agency personal banking and business banking services on behalf of over 80 financial institutions at over 3,400 Post Offices. This service provides benefit for our customers and small businesses in rural and remote locations where the local Post Office is the only access point for physical banking.</t>
  </si>
  <si>
    <t>Pages 3, 5 and  52</t>
  </si>
  <si>
    <t>The diversity of our workforce is a reflection of the diversity of the communities we serve. Our people represent 143 nationalities, with three per cent identifying as Aboriginal and Torres Strait Islander people and close to six per cent living with disability.</t>
  </si>
  <si>
    <t>By 2030, empower and promote the social, economic and political inclusion of all, irrespective of age, sex, disability, race, ethnicity, origin, religion or economic or other status.</t>
  </si>
  <si>
    <t xml:space="preserve">Australia Post takes an intersectional approach across five key areas of focus: cultural and linguistic diversity (including Refugees), disability, gender, Indigenous, and lesbian, gay, bisexual, transgender, queer, intersex and asexual (LGBTQIA+). </t>
  </si>
  <si>
    <t>We are proud that 3.0% of our workforce and 1.0% of our leaders (Bands 1 to 5) identify as Indigneous, and actively encourage further team members to self-identify and join our Mob@Post community.</t>
  </si>
  <si>
    <t>Page 32</t>
  </si>
  <si>
    <t xml:space="preserve">Australia Post is committed to reducing the impact of its waste and packaging and ensuring that its consumers and business customers responsibly consume and use Australia Post products and services. </t>
  </si>
  <si>
    <t>By 2030, substantially reduce waste generation through prevention, reduction, recycling and reuse.</t>
  </si>
  <si>
    <t>More than 85% of Australia Post's letter and parcel packaging polaced on market for sale contains 20% or more recycled content. Approximately 65% of letter and parcel packaging contains 50% or more recycled content.</t>
  </si>
  <si>
    <t>Page 73</t>
  </si>
  <si>
    <t>We have achieved a 26% reduction of waste to landfill from the FY19 baseline and have increased our overall recycling rate to 71%.</t>
  </si>
  <si>
    <t>Page 71</t>
  </si>
  <si>
    <t>Encourage companies, especially large and transnational companies, to adopt sustainable practices and to integrate sustainability information into their reporting cycle.</t>
  </si>
  <si>
    <t xml:space="preserve">The FY24 Annual Report has been prepared in accordance with legislative requirements applicable to a Government Business Enterprise, and in reference to the Global Reporting Initiative (GRI) Standards 2021 for the FY24 reporting period (1 July 2023 to 30 June 2024). It is aligned with the International Integrated Reporting &lt;IR&gt; Framework and the Ten Principles set out in the United Nations Global Compact (UNGC). </t>
  </si>
  <si>
    <t>Page 2</t>
  </si>
  <si>
    <t xml:space="preserve">We are committed to doing our part to take climate action. Our commitment to reducing our emissions spreads across our value-chain. </t>
  </si>
  <si>
    <t>Strengthen resilience and adaptive capacity to climate-related hazards and natural disasters in all countries.</t>
  </si>
  <si>
    <t>In FY24, Ausyralia Post began preparing for mandatory climate reporting. Building operational resilience and capacity is instrumental to enable Australia Post to adapt to climate change. We are collaborating with external partners to support our decarbonisation process. One of the first planned initiatives is to commence a Climate Scenario Analysis in FY25. The outcome will focus our efforts to address decarbonisation to remain sustainable.</t>
  </si>
  <si>
    <t xml:space="preserve">Page 66 </t>
  </si>
  <si>
    <t>Integrate climate change measures into national policies, strategies and planning.</t>
  </si>
  <si>
    <t>Australia Post has reduced its scope 1 and 2 emissions by 29% and our total emissions by 13%  from our baseline year of FY19.</t>
  </si>
  <si>
    <t>Page 3 and 18</t>
  </si>
  <si>
    <t xml:space="preserve">We have an executive-chaired cross-functional Environmental Sustainability Working Group that monitors our environmental performance, including carbon emissions, energy management and setting targets beyond 2025. Australia Post's Leadership Team oversees climate-related risks and opportunities in accordance with the strategies, policies and targets endorsed by the Audit and Risk Committee and approved by the Board. The Audit and Risk Committee and the Board have oversight of all enterprise risks, and are responsible for overseeing management's implementation of the 2025 Sustainability Roadmap.
</t>
  </si>
  <si>
    <t>As a government business enterprise, we are committed to ensuring strong governance across our operations.</t>
  </si>
  <si>
    <t>Substantially reduce corruption and bribery in all their forms.</t>
  </si>
  <si>
    <t xml:space="preserve">There were 228 reports made through the Whistleblower reporting channel in FY24. All reports raised through our Whistleblower reporting channel are investigated and responded to accordingly. </t>
  </si>
  <si>
    <t>Develop effective, accountable and transparent institutions at all levels.</t>
  </si>
  <si>
    <t>Australia Post has a suite of governance documents that collectively address our commitments for responsible business conduct. This includes our Corporate Governance Statement, Our Ethics (the guide to how we do things at Australia Post), our Group Corporate Responsibility Policy, and Modern Slavery Standard outline how we instil a culture of acting lawfully, ethically and responsibly.  Our Ethics applies to Australia Post and its Directors, employees, Licensees, contractors and other third parties performing services for or on behalf of Australia Post. It forms part of Australia Post's onboarding, with the requirement that they attest that they understand and will abide by it.</t>
  </si>
  <si>
    <t>Page 31</t>
  </si>
  <si>
    <t>We are committed to leveraging our brand and reach to collaborate with other organisations to positively impact society.</t>
  </si>
  <si>
    <t xml:space="preserve">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t>
  </si>
  <si>
    <t>Australia Post continues to engage in multi-stakeholder forums such as the Australian Local Network of the United Nations (UN) Global Compact.</t>
  </si>
  <si>
    <t xml:space="preserve">Encourage and promote effective public, public-private and civil society partnerships, building on the experience and resourcing strategies of partnerships.
</t>
  </si>
  <si>
    <t>Aligned to Australia Post’s strategic imperatives, the Community Strategy is designed to create local and national impact through our community programs and community partnerships. There are four key pillars of the strategy: mental health, disaster support, literacy and environment.
In FY24, Australia Post’s community investment was $28,460,657. Cash contributions were made through national partnerships and our grant programs.</t>
  </si>
  <si>
    <t>Page 58</t>
  </si>
  <si>
    <t xml:space="preserve">Total GreenPower purchased is based on billed consumption, provided by our retailer, AGL. </t>
  </si>
  <si>
    <t>Cash contribution</t>
  </si>
  <si>
    <t>Emissions generated from the transportation of employees for business-related activities for flights owned and operated by third parties.
Emissions from business air travelled are the total distance flown per flight trip type multiplied by the Climate Active emission factor applicable to the trip type. 
The emission factors used for business air travel are sourced from the Climate Active calculator.</t>
  </si>
  <si>
    <t>Performance 30 June 2024 (current PPS)</t>
  </si>
  <si>
    <t>Letters delivery frequency</t>
  </si>
  <si>
    <t>– to delivery points every business day</t>
  </si>
  <si>
    <t>– to delivery points every second business day</t>
  </si>
  <si>
    <t>– to delivery points at least two days per week</t>
  </si>
  <si>
    <t>Delivery timetables</t>
  </si>
  <si>
    <t>- in total</t>
  </si>
  <si>
    <r>
      <rPr>
        <sz val="11"/>
        <color theme="1"/>
        <rFont val="AP Type Text"/>
        <family val="2"/>
      </rPr>
      <t>- in total in rural and remote areas</t>
    </r>
  </si>
  <si>
    <t>- in metropolitan areas, residence to be located within 2.5 kms of an outlet</t>
  </si>
  <si>
    <t>- not in major cities (must also be at least 50% of all outlets)</t>
  </si>
  <si>
    <t>- not in major cities, residences to be located within 7.5 kms of an outlet</t>
  </si>
  <si>
    <t>Prescribed Performance Standards (PPS)</t>
  </si>
  <si>
    <t>Maintain</t>
  </si>
  <si>
    <t>Maintained</t>
  </si>
  <si>
    <t>- in non-metropolitan (ie rural and remote) areas, residences to be located within 7.5 kms of an outlet</t>
  </si>
  <si>
    <t>- in major cities, residences to be located within 2.5 kms of an outlet</t>
  </si>
  <si>
    <t>Post Offices</t>
  </si>
  <si>
    <t>171-177</t>
  </si>
  <si>
    <t>97-98</t>
  </si>
  <si>
    <t>78-79</t>
  </si>
  <si>
    <t>90-103</t>
  </si>
  <si>
    <t>100-103</t>
  </si>
  <si>
    <t>90-96</t>
  </si>
  <si>
    <t>143-147</t>
  </si>
  <si>
    <t>207-4 Country-by-country reporting</t>
  </si>
  <si>
    <t>Taxation</t>
  </si>
  <si>
    <t>124-125</t>
  </si>
  <si>
    <t>Waste recycled – operational (tonnes)</t>
  </si>
  <si>
    <t>`</t>
  </si>
  <si>
    <t>Statutory reporting requirements index</t>
  </si>
  <si>
    <t>Corporate Governance Statement</t>
  </si>
  <si>
    <t>FY24 Statutory remuneration tables</t>
  </si>
  <si>
    <t>Safety and wellbeing</t>
  </si>
  <si>
    <t>Human rights and labour practices
During the reporting period, 228 reports were made through the Whistleblower reporting channel.
Incidents involving indigenous persons are aggregated into this data as we do not report specifically on the protected attribute that forms the basis of the claim.</t>
  </si>
  <si>
    <t>Our network and reach</t>
  </si>
  <si>
    <t>Keeping our customers' data safe</t>
  </si>
  <si>
    <t>For self-declared identity categories, data includes team members, excluding Christmas casuals and non-operational contractors.
Self-declared identity categories include: 
• Gender; 
• Aboriginal and Torres Strait Islander people; 
• People with disability; 
• Lesbian, Gay, Bisexual, Transgender, Intersex, Queer and Asexual people; and 
• Culturally and linguistically diverse people.</t>
  </si>
  <si>
    <t>Direct employees of Australia Post Group can include permanent, fixed-term and casuals. Excludes Licensees, labour hire, directors, owner drivers, contractors and consultants.</t>
  </si>
  <si>
    <t xml:space="preserve">The proportion of the different identities across team members:
•For self-declared identity categories, the count of self-identified members of a specific diversity category divided by the team member population
•For female Senior Managers (Band 4 and above), the count of female Senior Managers (Band 4 and above) divided by the count of Senior Managers (Band 4 and above)
•For women on Australia Post Board of Directors, the count of women on Australia Post's Board of Directors divided by the count of individuals on Australia Post's Board of Directors. </t>
  </si>
  <si>
    <t>*indicates emission sources collected for the first time in 2023-24.  The quality of data is expected to improve over time as emissions reporting matures.</t>
  </si>
  <si>
    <t>†indicates optional emission source for 2023-24 emissions reporting.</t>
  </si>
  <si>
    <r>
      <rPr>
        <b/>
        <i/>
        <sz val="11"/>
        <color rgb="FF000000"/>
        <rFont val="AP Type Text"/>
        <family val="2"/>
      </rPr>
      <t>Note:</t>
    </r>
    <r>
      <rPr>
        <sz val="11"/>
        <color rgb="FF000000"/>
        <rFont val="AP Type Text"/>
        <family val="2"/>
      </rPr>
      <t> the table above presents emissions related to electricity usage using the location-based accounting method. CO</t>
    </r>
    <r>
      <rPr>
        <vertAlign val="subscript"/>
        <sz val="11"/>
        <color rgb="FF000000"/>
        <rFont val="AP Type Text"/>
        <family val="2"/>
      </rPr>
      <t>2</t>
    </r>
    <r>
      <rPr>
        <sz val="11"/>
        <color rgb="FF000000"/>
        <rFont val="AP Type Text"/>
        <family val="2"/>
      </rPr>
      <t>-e = Carbon Dioxide Equivalent.</t>
    </r>
  </si>
  <si>
    <r>
      <t>2</t>
    </r>
    <r>
      <rPr>
        <sz val="11"/>
        <color rgb="FF000000"/>
        <rFont val="AP Type Text"/>
        <family val="2"/>
      </rPr>
      <t>The Domestic Commercial Flights reported above show a slight discrepancy to emissions Australia Post have reported due to the emission factors applied, where emissions reported for APS Net Zero factors use emission factors sourced from the UK Government Greenhouse gas reporting: conversion factors 2023 (Department for Energy Security and Net Zero, 2023). Australia Post applies emission factors sourced from Climate Active.</t>
    </r>
  </si>
  <si>
    <t>Total t CO2-e</t>
  </si>
  <si>
    <r>
      <t>Electricity (location-based approach)</t>
    </r>
    <r>
      <rPr>
        <vertAlign val="superscript"/>
        <sz val="11"/>
        <color theme="1"/>
        <rFont val="AP Type Text"/>
        <family val="2"/>
      </rPr>
      <t>1</t>
    </r>
  </si>
  <si>
    <r>
      <t>Domestic commercial flights</t>
    </r>
    <r>
      <rPr>
        <vertAlign val="superscript"/>
        <sz val="11"/>
        <color theme="1"/>
        <rFont val="AP Type Text"/>
        <family val="2"/>
      </rPr>
      <t>2</t>
    </r>
  </si>
  <si>
    <r>
      <t>Mandatory renewables</t>
    </r>
    <r>
      <rPr>
        <i/>
        <vertAlign val="superscript"/>
        <sz val="11"/>
        <color theme="1"/>
        <rFont val="AP Type Text"/>
        <family val="2"/>
      </rPr>
      <t>2</t>
    </r>
  </si>
  <si>
    <r>
      <t>Voluntary renewables</t>
    </r>
    <r>
      <rPr>
        <i/>
        <vertAlign val="superscript"/>
        <sz val="11"/>
        <color theme="1"/>
        <rFont val="AP Type Text"/>
        <family val="2"/>
      </rPr>
      <t>3</t>
    </r>
  </si>
  <si>
    <t>Performance 12 April 2024 (superseded PPS)</t>
  </si>
  <si>
    <r>
      <t>1</t>
    </r>
    <r>
      <rPr>
        <sz val="11"/>
        <color rgb="FF000000"/>
        <rFont val="AP Type Text"/>
        <family val="2"/>
      </rPr>
      <t>The electricity emissions reported above may show a slight discrepancy to emissions Australia Post have reported under National Greenhouse and Energy Reporting Act 2007 (NGER Act), due to the emissions factors applied to electricity consumption. The emissions reported for APS Net Zero purposes use emissions factors sourced from the National Greenhouse Accounts Factors (Department of Climate Change, Energy, the Environment and Water, 2023). Electricity consumption reported under the NGER Act apply emissions factors provided in the National Greenhouse and Energy (Measurement) Determination 2008.</t>
    </r>
  </si>
  <si>
    <r>
      <rPr>
        <b/>
        <sz val="11"/>
        <color theme="1"/>
        <rFont val="AP Type Text"/>
        <family val="2"/>
      </rPr>
      <t xml:space="preserve">Note: </t>
    </r>
    <r>
      <rPr>
        <sz val="11"/>
        <color theme="1"/>
        <rFont val="AP Type Text"/>
        <family val="2"/>
      </rPr>
      <t>the table above presents emissions related to electricity usage using both the location-based and the market-based accounting methods. CO2-e = Carbon Dioxide Equivalent.</t>
    </r>
  </si>
  <si>
    <r>
      <rPr>
        <vertAlign val="superscript"/>
        <sz val="11"/>
        <color theme="1"/>
        <rFont val="AP Type Text"/>
        <family val="2"/>
      </rPr>
      <t>2</t>
    </r>
    <r>
      <rPr>
        <sz val="11"/>
        <color theme="1"/>
        <rFont val="AP Type Text"/>
        <family val="2"/>
      </rPr>
      <t>Mandatory renewables are the portion of electricity consumed from the grid that is generated by renewable sources. This includes the renewable power percentage.</t>
    </r>
  </si>
  <si>
    <r>
      <rPr>
        <vertAlign val="superscript"/>
        <sz val="11"/>
        <color theme="1"/>
        <rFont val="AP Type Text"/>
        <family val="2"/>
      </rPr>
      <t>3</t>
    </r>
    <r>
      <rPr>
        <sz val="11"/>
        <color theme="1"/>
        <rFont val="AP Type Text"/>
        <family val="2"/>
      </rPr>
      <t xml:space="preserve">Voluntary renewables reflect the eligible carbon credit units surrendered by the entity. This may include purchased large-scale generation certificates, power purchasing agreements, GreenPower and the jurisdictional renewable power percentage (ACT only). </t>
    </r>
  </si>
  <si>
    <r>
      <rPr>
        <vertAlign val="superscript"/>
        <sz val="11"/>
        <color theme="1"/>
        <rFont val="AP Type Text"/>
        <family val="2"/>
      </rPr>
      <t>1</t>
    </r>
    <r>
      <rPr>
        <sz val="11"/>
        <color theme="1"/>
        <rFont val="AP Type Text"/>
        <family val="2"/>
      </rPr>
      <t>The percentage of electricity use reported above does not include 8,111 MWh of onsite solar generation that was consumed by Australia Post. This approach is consistent with the APS Net Zero Emissions Reporting Framework. Inclusion of this data would result in Australia Post’s renewable electricity usage being 52%.</t>
    </r>
  </si>
  <si>
    <r>
      <t>50%</t>
    </r>
    <r>
      <rPr>
        <vertAlign val="superscript"/>
        <sz val="11"/>
        <color theme="1"/>
        <rFont val="AP Type Text"/>
        <family val="2"/>
      </rPr>
      <t>1</t>
    </r>
  </si>
  <si>
    <r>
      <t xml:space="preserve">Scope 1 greenhouse gas emissions generated from combustion of liquified petroleum gas (LPG).
Emissions from the LPG is determined in accordance with Method 1 as prescribed under the </t>
    </r>
    <r>
      <rPr>
        <i/>
        <sz val="11"/>
        <color theme="1"/>
        <rFont val="AP Type Text"/>
        <family val="2"/>
      </rPr>
      <t xml:space="preserve">National Greenhouse and Energy Reporting (Measurement) Determination 2018.
</t>
    </r>
    <r>
      <rPr>
        <sz val="11"/>
        <color theme="1"/>
        <rFont val="AP Type Text"/>
        <family val="2"/>
      </rPr>
      <t xml:space="preserve">Specifically, the prescribed calculation follows the general formula of:
Where Q is gas consumed in gigajoules, EC is the energy content factor, EF1 is the scope 1 factor. 
Emission factors are sourced from the </t>
    </r>
    <r>
      <rPr>
        <i/>
        <sz val="11"/>
        <color theme="1"/>
        <rFont val="AP Type Text"/>
        <family val="2"/>
      </rPr>
      <t>National Greenhouse and Energy Reporting (Measurement) Determination 2018.</t>
    </r>
  </si>
  <si>
    <r>
      <t xml:space="preserve">Scope 1 greenhouse gas emissions generated from combustion of diesel fuel for stationary and transport purposes. 
Emissions from the combustion of hydrocarbon fuels is determined in accordance with Method 1 as prescribed under the </t>
    </r>
    <r>
      <rPr>
        <i/>
        <sz val="11"/>
        <color theme="1"/>
        <rFont val="AP Type Text"/>
        <family val="2"/>
      </rPr>
      <t xml:space="preserve">National Greenhouse and Energy Reporting (Measurement) Determination 2018.
</t>
    </r>
    <r>
      <rPr>
        <sz val="11"/>
        <color theme="1"/>
        <rFont val="AP Type Text"/>
        <family val="2"/>
      </rPr>
      <t xml:space="preserve">Specifically, the prescribed calculation follows the general formula of:
Where Q is diesel consumed in kilolitres, EC is the energy content factor, EF1 is the scope 1 factor. 
Emission factors are sourced from the </t>
    </r>
    <r>
      <rPr>
        <i/>
        <sz val="11"/>
        <color theme="1"/>
        <rFont val="AP Type Text"/>
        <family val="2"/>
      </rPr>
      <t>National Greenhouse and Energy Reporting (Measurement) Determination 2018.</t>
    </r>
  </si>
  <si>
    <r>
      <t xml:space="preserve">
Scope 1 greenhouse gas emissions generated from combustion of petrol fuel for stationary and transport purposes. 
Emissions from the combustion of hydrocarbon fuels is determined in accordance with Method 1 as prescribed under the </t>
    </r>
    <r>
      <rPr>
        <i/>
        <sz val="11"/>
        <color theme="1"/>
        <rFont val="AP Type Text"/>
        <family val="2"/>
      </rPr>
      <t xml:space="preserve">National Greenhouse and Energy Reporting (Measurement) Determination 2018.
</t>
    </r>
    <r>
      <rPr>
        <sz val="11"/>
        <color theme="1"/>
        <rFont val="AP Type Text"/>
        <family val="2"/>
      </rPr>
      <t xml:space="preserve">Specifically, the prescribed calculation follows the general formula of:
Where Q is petrol consumed in gigajoules, EC is the energy content factor, EF1 is the scope 1 factor. 
Emission factors are sourced from the </t>
    </r>
    <r>
      <rPr>
        <i/>
        <sz val="11"/>
        <color theme="1"/>
        <rFont val="AP Type Text"/>
        <family val="2"/>
      </rPr>
      <t>National Greenhouse and Energy Reporting (Measurement) Determination 2018.</t>
    </r>
  </si>
  <si>
    <t>Total energy consumed in gigajoules by Australia Post-leased and -owned properties and vehicles, calculated as total gigajoules across Australia Post's Scope 1 and Scope 2 indicators. 
Scope 1 gigajoules determined based on the quantity (Q) of fuel type consumed in gigajoules for the Scope 1 emissions methodology indicator. 
Scope 2 gigajoules determined by converting quantity (Q) electricity consumed in kilowatt hour to gigajoules.</t>
  </si>
  <si>
    <t>Based on an internal review performed on Scope 3 Packaging emissions this year, the boundary for both material packaging and disposal emissions have been updated to include only packaging placed on market, and exclude customer packaging. This has been applied to FY19-FY24 resulting in restatement of packaging emissions, 
Quantity of packaging placed on market is products sold through the post office network and Australia Post online shop.
The emissions per unit is calculated using SimaPro lifecycle assessment tool. This version of SimaPro uses the methodology from IPCC 2007 GWP 100a. IPC 2007 is an update of the method IPCC 2001 developed by the International Panel on Climate Change. This method lists the climate change factors of IPCC with a timeframe of 20, 100 and 500 years.
The IPCC converts factors to calculate the direct (except CH4) global warming potential of air
emissions. This method does:
•	not include indirect formation of dinitrogen monoxide from nitrogen emissions
•	not account for radiative forcing due to emissions of nitric oxide (NO) and nitrogen dioxide (NO2), water, sulphate, etc. in the lower stratosphere + upper troposphere
•	not consider the range of indirect effects given by IPCC
•	not include CO2 formation from CO emissions
•	If only a minimum or maximum value of a substance is reported this minimum or maximum value is used
•	The substances that do not have a common name but only a formula, are not included in the method
•	consider the biogenic methane release
Packaging types are: Bags and mailers – large, Bags and mailers – medium, Bags and mailers – small, Envelope – Large, Envelope – Medium, Envelope – Small, Envelope – Small window, Parcel Box – Large, Parcel Box – Medium, Parcel Box – Small, Satchel – Large, Satchel – Medium, Satchel – Small.</t>
  </si>
  <si>
    <t>Based on an internal review performed on Scope 3 Packaging emissions this year, the boundary for both material packaging and disposal emissions have been updated to include only packaging placed on market, and exclude customer packaging. Additionally, Simapro emission factors applied for the % of packaging sent to recycling includes the avoided emissions due to recycling. 
Quantity of packaging placed on market is products sold through the post office network and Australia Post online shop.
End of life assumptions (% of package type sent to recycling facility at end of life) is the estimated resource recovery rate for paper and cardboard from the  National Waste Report. This has been applied to envelope and parcel box, and a weighted proportion applied to Bags and mailers that are made of only paper and cardboard. 
The emissions per unit for disposal is calculated using SimaPro lifecycle assessment tool. This version of SimaPro uses the methodology from IPCC 2007 GWP 100a. IPC 2007 is an update of the method IPCC 2001 developed by the International Panel on Climate Change. This method lists the climate change factors of IPCC with a timeframe of 20, 100 and 500 years.
The IPCC converts factors to calculate the direct (except CH4) global warming potential of air
emissions. This method does:
•	not include indirect formation of dinitrogen monoxide from nitrogen emissions
•	not account for radiative forcing due to emissions of NOx, water, sulphate, etc. in the lower stratosphere + upper troposphere
•	not consider the range of indirect effects given by IPCC
•	not include CO2 formation from CO emissions
•	consider the biogenic methane release
Packaging types are: Bags and mailers – large, Bags and mailers – medium, Bags and mailers – small, Envelope – Large, Envelope – Medium, Envelope – Small, Envelope – Small window, Parcel Box – Large, Parcel Box – Medium, Parcel Box – Small, Satchel – Large, Satchel – Medium, Satchel – Small.</t>
  </si>
  <si>
    <r>
      <rPr>
        <b/>
        <sz val="11"/>
        <color theme="1"/>
        <rFont val="AP Type Text"/>
        <family val="2"/>
      </rPr>
      <t xml:space="preserve">Key information 
</t>
    </r>
    <r>
      <rPr>
        <sz val="11"/>
        <color theme="1"/>
        <rFont val="AP Type Text"/>
        <family val="2"/>
      </rPr>
      <t>This Sustainabilty Databook details Australia Post's performance across material topics. The Sustainability Databook is part of the FY24 Annual Report suite. For context and commentary in relation to disclosures in this Databook, refer to Australia Post's FY24 Annual Report. 
Information in this Sustainability Databook is made in reference to the Global Reporting Initiative (GRI) Standards 2021 and is aligned with the International Integrated Reporting &lt;IR&gt; Framework and the Ten Principles set out in the United Nations Global Compact (UNGC).
Ernst &amp; Young was engaged by Australia Post to undertake a limited assurance engagement over certain non-financial performance data included in the FY24 Annual Report and this Databook. The assurance statement can be found on page 169 of the FY24 Annual Report.</t>
    </r>
    <r>
      <rPr>
        <b/>
        <sz val="11"/>
        <color theme="1"/>
        <rFont val="AP Type Text"/>
        <family val="2"/>
      </rPr>
      <t xml:space="preserve">
Reporting period</t>
    </r>
    <r>
      <rPr>
        <sz val="11"/>
        <color theme="1"/>
        <rFont val="AP Type Text"/>
        <family val="2"/>
      </rPr>
      <t xml:space="preserve">
The FY24 reporting suite, including the FY24 Sustainability Databook, has been prepared based on Australia Post's financial reporting year (1 July 2023 to 30 June 2024), unless otherwise stated. 
</t>
    </r>
    <r>
      <rPr>
        <b/>
        <sz val="11"/>
        <color theme="1"/>
        <rFont val="AP Type Text"/>
        <family val="2"/>
      </rPr>
      <t xml:space="preserve">Enquiries and contact details
</t>
    </r>
    <r>
      <rPr>
        <sz val="11"/>
        <color theme="1"/>
        <rFont val="AP Type Text"/>
        <family val="2"/>
      </rPr>
      <t>All feedback is welcomed on this FY24 Sustainability Databook and sustainability more broadly at Australia Post. Please send any comments or suggestions to: 
auspost.com.au/contactus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</si>
</sst>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_-;\-* #,##0_-;_-* &quot;-&quot;??_-;_-@_-"/>
    <numFmt numFmtId="165" formatCode="0.0%"/>
    <numFmt numFmtId="166" formatCode="#,##0.0_);\(#,##0.0\)"/>
    <numFmt numFmtId="167" formatCode="0.0"/>
    <numFmt numFmtId="168" formatCode="&quot;$&quot;#,##0"/>
    <numFmt numFmtId="169" formatCode="_-* #,##0.00000000_-;\-* #,##0.00000000_-;_-* &quot;-&quot;??_-;_-@_-"/>
    <numFmt numFmtId="170" formatCode="#,##0_ ;\-#,##0\ "/>
    <numFmt numFmtId="171" formatCode="[$€-413]\ #,##0.00"/>
    <numFmt numFmtId="172" formatCode="_-* #,##0.0_-;\-* #,##0.0_-;_-* &quot;-&quot;??_-;_-@_-"/>
    <numFmt numFmtId="173" formatCode="0.000%"/>
    <numFmt numFmtId="175" formatCode="#,##0.0"/>
  </numFmts>
  <fonts count="49">
    <font>
      <sz val="11"/>
      <color theme="1"/>
      <name val="Calibri"/>
      <family val="2"/>
      <scheme val="minor"/>
    </font>
    <font>
      <sz val="11"/>
      <color theme="1"/>
      <name val="Calibri"/>
      <family val="2"/>
      <scheme val="minor"/>
    </font>
    <font>
      <u/>
      <sz val="11"/>
      <color theme="10"/>
      <name val="Calibri"/>
      <family val="2"/>
      <scheme val="minor"/>
    </font>
    <font>
      <sz val="11"/>
      <color rgb="FF000000"/>
      <name val="AP Type Text"/>
      <family val="2"/>
    </font>
    <font>
      <b/>
      <sz val="11"/>
      <color rgb="FF000000"/>
      <name val="AP Type Text"/>
      <family val="2"/>
    </font>
    <font>
      <b/>
      <sz val="11"/>
      <color theme="1"/>
      <name val="AP Type Text"/>
      <family val="2"/>
    </font>
    <font>
      <sz val="11"/>
      <color theme="1"/>
      <name val="AP Type Text"/>
      <family val="2"/>
    </font>
    <font>
      <b/>
      <sz val="11"/>
      <color theme="0"/>
      <name val="AP Type Text"/>
      <family val="2"/>
    </font>
    <font>
      <i/>
      <sz val="11"/>
      <color theme="1"/>
      <name val="AP Type Text"/>
      <family val="2"/>
    </font>
    <font>
      <b/>
      <i/>
      <sz val="11"/>
      <color theme="1"/>
      <name val="AP Type Text"/>
      <family val="2"/>
    </font>
    <font>
      <i/>
      <sz val="11"/>
      <name val="AP Type Text"/>
      <family val="2"/>
    </font>
    <font>
      <sz val="11"/>
      <name val="AP Type Text"/>
      <family val="2"/>
    </font>
    <font>
      <vertAlign val="superscript"/>
      <sz val="11"/>
      <color theme="1"/>
      <name val="AP Type Text"/>
      <family val="2"/>
    </font>
    <font>
      <sz val="11"/>
      <color rgb="FFFF0000"/>
      <name val="AP Type Text"/>
      <family val="2"/>
    </font>
    <font>
      <strike/>
      <sz val="11"/>
      <color rgb="FFFF0000"/>
      <name val="AP Type Text"/>
      <family val="2"/>
    </font>
    <font>
      <b/>
      <sz val="11"/>
      <color rgb="FFDC1928"/>
      <name val="AP Type Text"/>
      <family val="2"/>
    </font>
    <font>
      <sz val="11"/>
      <color rgb="FFDC1928"/>
      <name val="AP Type Text"/>
      <family val="2"/>
    </font>
    <font>
      <b/>
      <i/>
      <sz val="11"/>
      <color rgb="FFDC1928"/>
      <name val="AP Type Text"/>
      <family val="2"/>
    </font>
    <font>
      <b/>
      <i/>
      <sz val="12"/>
      <color theme="1"/>
      <name val="AP Type Text"/>
      <family val="2"/>
    </font>
    <font>
      <b/>
      <sz val="16"/>
      <color theme="0"/>
      <name val="AP Type Text"/>
      <family val="2"/>
    </font>
    <font>
      <sz val="11"/>
      <color rgb="FFC00000"/>
      <name val="AP Type Text"/>
      <family val="2"/>
    </font>
    <font>
      <b/>
      <sz val="11"/>
      <color rgb="FFFF0000"/>
      <name val="AP Type Text"/>
      <family val="2"/>
    </font>
    <font>
      <i/>
      <sz val="11"/>
      <color rgb="FF000000"/>
      <name val="AP Type Text"/>
      <family val="2"/>
    </font>
    <font>
      <sz val="11"/>
      <color rgb="FFDC1928"/>
      <name val="Aptos Narrow"/>
      <family val="2"/>
    </font>
    <font>
      <b/>
      <sz val="14"/>
      <color rgb="FFDC1928"/>
      <name val="AP Type Text"/>
      <family val="2"/>
    </font>
    <font>
      <sz val="11"/>
      <color theme="1"/>
      <name val="AP Type Text"/>
      <family val="2"/>
    </font>
    <font>
      <sz val="11"/>
      <color rgb="FF000000"/>
      <name val="AP Letter Light"/>
    </font>
    <font>
      <sz val="10"/>
      <name val="Arial"/>
      <family val="2"/>
    </font>
    <font>
      <sz val="10"/>
      <color theme="1"/>
      <name val="Arial"/>
      <family val="2"/>
    </font>
    <font>
      <sz val="11"/>
      <name val="Aptos Narrow"/>
      <family val="2"/>
    </font>
    <font>
      <sz val="8"/>
      <name val="Arial"/>
      <family val="2"/>
    </font>
    <font>
      <b/>
      <sz val="9"/>
      <name val="Times New Roman"/>
      <family val="1"/>
    </font>
    <font>
      <sz val="9"/>
      <name val="Times New Roman"/>
      <family val="1"/>
    </font>
    <font>
      <b/>
      <sz val="16"/>
      <color rgb="FFDC1928"/>
      <name val="AP Type Text"/>
      <family val="2"/>
    </font>
    <font>
      <b/>
      <i/>
      <sz val="11"/>
      <color theme="0"/>
      <name val="AP Type Text"/>
      <family val="2"/>
    </font>
    <font>
      <b/>
      <i/>
      <sz val="11"/>
      <name val="AP Type Text"/>
      <family val="2"/>
    </font>
    <font>
      <sz val="8"/>
      <name val="Calibri"/>
      <family val="2"/>
      <scheme val="minor"/>
    </font>
    <font>
      <b/>
      <vertAlign val="subscript"/>
      <sz val="11"/>
      <color theme="1"/>
      <name val="AP Type Text"/>
      <family val="2"/>
    </font>
    <font>
      <b/>
      <sz val="11"/>
      <color theme="1"/>
      <name val="Calibri"/>
      <family val="2"/>
      <scheme val="minor"/>
    </font>
    <font>
      <sz val="11"/>
      <color theme="1"/>
      <name val="AP Type Text"/>
      <family val="2"/>
    </font>
    <font>
      <b/>
      <sz val="16"/>
      <color rgb="FFDC1928"/>
      <name val="AP Type Text"/>
      <family val="2"/>
    </font>
    <font>
      <b/>
      <sz val="11"/>
      <color theme="1"/>
      <name val="AP Type Text"/>
      <family val="2"/>
    </font>
    <font>
      <b/>
      <sz val="11"/>
      <name val="AP Type Text"/>
      <family val="2"/>
    </font>
    <font>
      <sz val="11"/>
      <color rgb="FF000000"/>
      <name val="AP Type Text"/>
      <family val="2"/>
    </font>
    <font>
      <b/>
      <sz val="11"/>
      <color rgb="FFDC1928"/>
      <name val="AP Type Text"/>
      <family val="2"/>
    </font>
    <font>
      <i/>
      <vertAlign val="superscript"/>
      <sz val="11"/>
      <color theme="1"/>
      <name val="AP Type Text"/>
      <family val="2"/>
    </font>
    <font>
      <b/>
      <i/>
      <sz val="11"/>
      <color rgb="FF000000"/>
      <name val="AP Type Text"/>
      <family val="2"/>
    </font>
    <font>
      <vertAlign val="subscript"/>
      <sz val="11"/>
      <color rgb="FF000000"/>
      <name val="AP Type Text"/>
      <family val="2"/>
    </font>
    <font>
      <vertAlign val="superscript"/>
      <sz val="11"/>
      <color rgb="FF000000"/>
      <name val="AP Type Text"/>
      <family val="2"/>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DC1928"/>
        <bgColor indexed="64"/>
      </patternFill>
    </fill>
    <fill>
      <patternFill patternType="solid">
        <fgColor theme="0" tint="-4.9989318521683403E-2"/>
        <bgColor indexed="64"/>
      </patternFill>
    </fill>
    <fill>
      <patternFill patternType="solid">
        <fgColor theme="0"/>
        <bgColor rgb="FF000000"/>
      </patternFill>
    </fill>
  </fills>
  <borders count="24">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DC1928"/>
      </top>
      <bottom style="thin">
        <color rgb="FFDC1928"/>
      </bottom>
      <diagonal/>
    </border>
    <border>
      <left/>
      <right/>
      <top style="thin">
        <color rgb="FFDC1928"/>
      </top>
      <bottom/>
      <diagonal/>
    </border>
    <border>
      <left/>
      <right/>
      <top/>
      <bottom style="thin">
        <color rgb="FFDC1928"/>
      </bottom>
      <diagonal/>
    </border>
    <border>
      <left/>
      <right/>
      <top style="thin">
        <color rgb="FFD60524"/>
      </top>
      <bottom style="thin">
        <color rgb="FFD60524"/>
      </bottom>
      <diagonal/>
    </border>
    <border>
      <left/>
      <right/>
      <top/>
      <bottom style="medium">
        <color rgb="FFDC1928"/>
      </bottom>
      <diagonal/>
    </border>
    <border>
      <left/>
      <right/>
      <top style="medium">
        <color rgb="FFDC1928"/>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rgb="FFDC1928"/>
      </top>
      <bottom style="medium">
        <color indexed="64"/>
      </bottom>
      <diagonal/>
    </border>
    <border>
      <left/>
      <right/>
      <top style="medium">
        <color rgb="FFDC1928"/>
      </top>
      <bottom/>
      <diagonal/>
    </border>
    <border>
      <left/>
      <right/>
      <top/>
      <bottom style="thin">
        <color rgb="FFD60524"/>
      </bottom>
      <diagonal/>
    </border>
    <border>
      <left/>
      <right/>
      <top style="thin">
        <color rgb="FFD60524"/>
      </top>
      <bottom style="thin">
        <color rgb="FFDC1928"/>
      </bottom>
      <diagonal/>
    </border>
    <border>
      <left/>
      <right/>
      <top style="thin">
        <color rgb="FFD60524"/>
      </top>
      <bottom/>
      <diagonal/>
    </border>
    <border>
      <left/>
      <right/>
      <top style="medium">
        <color indexed="64"/>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style="thin">
        <color rgb="FFFFFFFF"/>
      </left>
      <right/>
      <top style="medium">
        <color indexed="64"/>
      </top>
      <bottom style="thin">
        <color rgb="FFFFFFFF"/>
      </bottom>
      <diagonal/>
    </border>
    <border>
      <left/>
      <right/>
      <top style="medium">
        <color indexed="64"/>
      </top>
      <bottom style="thin">
        <color rgb="FFFFFFFF"/>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xf numFmtId="0" fontId="27" fillId="0" borderId="0" applyNumberFormat="0" applyFont="0" applyFill="0" applyBorder="0" applyProtection="0">
      <alignment horizontal="left" vertical="center" indent="5"/>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 fontId="27" fillId="0" borderId="0"/>
    <xf numFmtId="0" fontId="28" fillId="0" borderId="0"/>
    <xf numFmtId="0" fontId="29" fillId="0" borderId="0"/>
    <xf numFmtId="0" fontId="30" fillId="0" borderId="0"/>
    <xf numFmtId="0" fontId="31" fillId="0" borderId="0" applyNumberFormat="0" applyFill="0" applyBorder="0" applyProtection="0">
      <alignment horizontal="left" vertical="center"/>
    </xf>
    <xf numFmtId="0" fontId="32" fillId="0" borderId="0"/>
    <xf numFmtId="0" fontId="27" fillId="0" borderId="0"/>
    <xf numFmtId="171" fontId="1" fillId="0" borderId="0"/>
    <xf numFmtId="0" fontId="27" fillId="0" borderId="0"/>
    <xf numFmtId="0" fontId="1" fillId="0" borderId="0"/>
  </cellStyleXfs>
  <cellXfs count="514">
    <xf numFmtId="0" fontId="0" fillId="0" borderId="0" xfId="0"/>
    <xf numFmtId="0" fontId="5" fillId="0" borderId="0" xfId="0" applyFont="1"/>
    <xf numFmtId="0" fontId="6" fillId="0" borderId="0" xfId="0" applyFont="1"/>
    <xf numFmtId="0" fontId="6" fillId="0" borderId="0" xfId="0" applyFont="1" applyAlignment="1">
      <alignment vertical="top"/>
    </xf>
    <xf numFmtId="0" fontId="6" fillId="0" borderId="0" xfId="0" applyFont="1" applyAlignment="1">
      <alignment vertical="center"/>
    </xf>
    <xf numFmtId="0" fontId="6" fillId="0" borderId="0" xfId="0" applyFont="1" applyAlignment="1">
      <alignment horizontal="left" vertical="top"/>
    </xf>
    <xf numFmtId="0" fontId="5" fillId="0" borderId="5" xfId="0" applyFont="1" applyBorder="1"/>
    <xf numFmtId="0" fontId="6" fillId="0" borderId="5" xfId="0" applyFont="1" applyBorder="1" applyAlignment="1">
      <alignment horizontal="left" vertical="center" wrapText="1"/>
    </xf>
    <xf numFmtId="0" fontId="5" fillId="0" borderId="5" xfId="0" applyFont="1" applyBorder="1" applyAlignment="1">
      <alignment vertical="center" wrapText="1"/>
    </xf>
    <xf numFmtId="0" fontId="6" fillId="0" borderId="0" xfId="0" applyFont="1" applyAlignment="1">
      <alignment horizontal="left" vertical="center" wrapText="1"/>
    </xf>
    <xf numFmtId="0" fontId="3" fillId="0" borderId="5" xfId="0" applyFont="1" applyBorder="1" applyAlignment="1">
      <alignment horizontal="justify" vertical="center" wrapText="1"/>
    </xf>
    <xf numFmtId="0" fontId="6" fillId="0" borderId="5" xfId="0" applyFont="1" applyBorder="1" applyAlignment="1">
      <alignment vertical="center" wrapText="1"/>
    </xf>
    <xf numFmtId="0" fontId="6" fillId="0" borderId="7" xfId="0" applyFont="1" applyBorder="1" applyAlignment="1">
      <alignment vertical="center" wrapText="1"/>
    </xf>
    <xf numFmtId="0" fontId="6" fillId="4" borderId="0" xfId="0" applyFont="1" applyFill="1"/>
    <xf numFmtId="0" fontId="7" fillId="4" borderId="0" xfId="0" applyFont="1" applyFill="1"/>
    <xf numFmtId="0" fontId="6" fillId="0" borderId="0" xfId="0" applyFont="1" applyAlignment="1">
      <alignment horizontal="left" vertical="center" indent="1"/>
    </xf>
    <xf numFmtId="0" fontId="8" fillId="0" borderId="0" xfId="0" applyFont="1"/>
    <xf numFmtId="0" fontId="6" fillId="2" borderId="0" xfId="0" applyFont="1" applyFill="1"/>
    <xf numFmtId="0" fontId="6" fillId="2" borderId="5" xfId="0" applyFont="1" applyFill="1" applyBorder="1" applyAlignment="1">
      <alignment vertical="center"/>
    </xf>
    <xf numFmtId="0" fontId="6" fillId="2" borderId="0" xfId="0" applyFont="1" applyFill="1" applyAlignment="1">
      <alignment vertical="center"/>
    </xf>
    <xf numFmtId="0" fontId="10" fillId="3" borderId="5" xfId="0" applyFont="1" applyFill="1" applyBorder="1" applyAlignment="1">
      <alignment vertical="top" wrapText="1"/>
    </xf>
    <xf numFmtId="0" fontId="11" fillId="3" borderId="5" xfId="0" applyFont="1" applyFill="1" applyBorder="1" applyAlignment="1">
      <alignment vertical="top" wrapText="1"/>
    </xf>
    <xf numFmtId="0" fontId="11" fillId="0" borderId="5" xfId="0" applyFont="1" applyBorder="1" applyAlignment="1">
      <alignment vertical="top" wrapText="1"/>
    </xf>
    <xf numFmtId="0" fontId="3" fillId="3" borderId="5" xfId="0" applyFont="1" applyFill="1" applyBorder="1" applyAlignment="1">
      <alignment vertical="top" wrapText="1"/>
    </xf>
    <xf numFmtId="0" fontId="6" fillId="0" borderId="5" xfId="0" applyFont="1" applyBorder="1" applyAlignment="1">
      <alignment horizontal="left" vertical="top" wrapText="1"/>
    </xf>
    <xf numFmtId="0" fontId="5" fillId="0" borderId="0" xfId="0" applyFont="1" applyAlignment="1">
      <alignment horizontal="left" vertical="center" indent="1"/>
    </xf>
    <xf numFmtId="0" fontId="12" fillId="0" borderId="0" xfId="0" applyFont="1"/>
    <xf numFmtId="167" fontId="6" fillId="0" borderId="3" xfId="3" applyNumberFormat="1" applyFont="1" applyBorder="1" applyAlignment="1">
      <alignment vertical="center"/>
    </xf>
    <xf numFmtId="167" fontId="6" fillId="0" borderId="3" xfId="3" applyNumberFormat="1" applyFont="1" applyBorder="1" applyAlignment="1">
      <alignment horizontal="center" vertical="center"/>
    </xf>
    <xf numFmtId="0" fontId="13" fillId="0" borderId="0" xfId="0" applyFont="1"/>
    <xf numFmtId="0" fontId="14" fillId="0" borderId="0" xfId="0" applyFont="1"/>
    <xf numFmtId="166" fontId="6" fillId="0" borderId="0" xfId="1" applyNumberFormat="1" applyFont="1" applyFill="1" applyBorder="1"/>
    <xf numFmtId="166" fontId="6" fillId="0" borderId="0" xfId="1" applyNumberFormat="1" applyFont="1" applyFill="1" applyBorder="1" applyAlignment="1">
      <alignment horizontal="right"/>
    </xf>
    <xf numFmtId="164" fontId="6" fillId="2" borderId="0" xfId="1" applyNumberFormat="1" applyFont="1" applyFill="1" applyBorder="1"/>
    <xf numFmtId="164" fontId="6" fillId="0" borderId="0" xfId="1" applyNumberFormat="1" applyFont="1" applyBorder="1" applyAlignment="1">
      <alignment vertical="center"/>
    </xf>
    <xf numFmtId="4" fontId="6" fillId="0" borderId="0" xfId="0" applyNumberFormat="1" applyFont="1" applyAlignment="1">
      <alignment vertical="center"/>
    </xf>
    <xf numFmtId="4" fontId="6" fillId="2" borderId="0" xfId="0" applyNumberFormat="1" applyFont="1" applyFill="1"/>
    <xf numFmtId="0" fontId="4" fillId="0" borderId="5" xfId="0" applyFont="1" applyBorder="1" applyAlignment="1">
      <alignment vertical="center" wrapText="1"/>
    </xf>
    <xf numFmtId="0" fontId="4" fillId="0" borderId="5" xfId="0" applyFont="1" applyBorder="1" applyAlignment="1">
      <alignment horizontal="justify" vertical="center" wrapText="1"/>
    </xf>
    <xf numFmtId="0" fontId="6" fillId="0" borderId="5" xfId="0" applyFont="1" applyBorder="1" applyAlignment="1">
      <alignment vertical="center"/>
    </xf>
    <xf numFmtId="0" fontId="16" fillId="0" borderId="0" xfId="0" applyFont="1"/>
    <xf numFmtId="0" fontId="17" fillId="0" borderId="0" xfId="0" applyFont="1"/>
    <xf numFmtId="0" fontId="5" fillId="0" borderId="0" xfId="0" applyFont="1" applyAlignment="1">
      <alignment horizontal="left" vertical="center" wrapText="1"/>
    </xf>
    <xf numFmtId="0" fontId="6" fillId="0" borderId="8" xfId="0" applyFont="1" applyBorder="1" applyAlignment="1">
      <alignment horizontal="left" vertical="center" wrapText="1"/>
    </xf>
    <xf numFmtId="0" fontId="0" fillId="0" borderId="0" xfId="0" applyAlignment="1">
      <alignment vertical="center"/>
    </xf>
    <xf numFmtId="0" fontId="6" fillId="0" borderId="0" xfId="0" applyFont="1" applyAlignment="1">
      <alignment vertical="center" wrapText="1"/>
    </xf>
    <xf numFmtId="164" fontId="6" fillId="0" borderId="0" xfId="0" applyNumberFormat="1" applyFont="1"/>
    <xf numFmtId="0" fontId="20" fillId="0" borderId="0" xfId="0" applyFont="1"/>
    <xf numFmtId="0" fontId="21" fillId="0" borderId="0" xfId="0" applyFont="1" applyAlignment="1">
      <alignment horizontal="left" vertical="center" indent="1"/>
    </xf>
    <xf numFmtId="0" fontId="13" fillId="0" borderId="0" xfId="0" applyFont="1" applyAlignment="1">
      <alignment horizontal="left" vertical="center" indent="1"/>
    </xf>
    <xf numFmtId="0" fontId="11" fillId="0" borderId="5" xfId="0" applyFont="1" applyBorder="1" applyAlignment="1">
      <alignment vertical="center" wrapText="1"/>
    </xf>
    <xf numFmtId="0" fontId="5" fillId="0" borderId="5" xfId="0" applyFont="1" applyBorder="1" applyAlignment="1">
      <alignment vertical="center"/>
    </xf>
    <xf numFmtId="0" fontId="3" fillId="0" borderId="0" xfId="0" applyFont="1" applyAlignment="1">
      <alignment horizontal="left"/>
    </xf>
    <xf numFmtId="0" fontId="6" fillId="0" borderId="0" xfId="0" applyFont="1" applyAlignment="1">
      <alignment horizontal="center"/>
    </xf>
    <xf numFmtId="0" fontId="4" fillId="0" borderId="0" xfId="0" applyFont="1" applyAlignment="1">
      <alignment horizontal="left"/>
    </xf>
    <xf numFmtId="0" fontId="6" fillId="4"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0" fontId="17" fillId="0" borderId="0" xfId="0" applyFont="1" applyAlignment="1">
      <alignment horizontal="center"/>
    </xf>
    <xf numFmtId="0" fontId="4" fillId="0" borderId="5" xfId="0" applyFont="1" applyBorder="1" applyAlignment="1">
      <alignment horizontal="center" wrapText="1"/>
    </xf>
    <xf numFmtId="0" fontId="3" fillId="0" borderId="5" xfId="0" applyFont="1" applyBorder="1" applyAlignment="1">
      <alignment horizontal="center" wrapText="1"/>
    </xf>
    <xf numFmtId="0" fontId="6" fillId="2" borderId="0" xfId="0" applyFont="1" applyFill="1" applyAlignment="1">
      <alignment horizontal="center"/>
    </xf>
    <xf numFmtId="0" fontId="6" fillId="0" borderId="0" xfId="0" applyFont="1" applyAlignment="1">
      <alignment horizontal="left" vertical="top" wrapText="1"/>
    </xf>
    <xf numFmtId="0" fontId="23" fillId="0" borderId="0" xfId="0" applyFont="1" applyAlignment="1">
      <alignment horizontal="right" vertical="center" wrapText="1"/>
    </xf>
    <xf numFmtId="0" fontId="6" fillId="0" borderId="1" xfId="0" applyFont="1" applyBorder="1"/>
    <xf numFmtId="164" fontId="6" fillId="2" borderId="9" xfId="3" applyNumberFormat="1" applyFont="1" applyFill="1" applyBorder="1" applyAlignment="1">
      <alignment horizontal="left"/>
    </xf>
    <xf numFmtId="1" fontId="6" fillId="2" borderId="9" xfId="3" applyNumberFormat="1" applyFont="1" applyFill="1" applyBorder="1"/>
    <xf numFmtId="0" fontId="6" fillId="5" borderId="0" xfId="0" applyFont="1" applyFill="1"/>
    <xf numFmtId="0" fontId="6" fillId="0" borderId="11" xfId="0" applyFont="1" applyBorder="1"/>
    <xf numFmtId="0" fontId="6" fillId="5" borderId="11" xfId="0" applyFont="1" applyFill="1" applyBorder="1"/>
    <xf numFmtId="0" fontId="6" fillId="5" borderId="0" xfId="0" applyFont="1" applyFill="1" applyAlignment="1">
      <alignment horizontal="right" vertical="center"/>
    </xf>
    <xf numFmtId="0" fontId="24" fillId="0" borderId="0" xfId="0" applyFont="1"/>
    <xf numFmtId="1" fontId="15" fillId="2" borderId="0" xfId="3" applyNumberFormat="1" applyFont="1" applyFill="1" applyAlignment="1">
      <alignment horizontal="right" vertical="center"/>
    </xf>
    <xf numFmtId="1" fontId="15" fillId="5" borderId="0" xfId="3" applyNumberFormat="1" applyFont="1" applyFill="1" applyAlignment="1">
      <alignment horizontal="right" vertical="center"/>
    </xf>
    <xf numFmtId="0" fontId="6" fillId="0" borderId="9" xfId="0" applyFont="1" applyBorder="1"/>
    <xf numFmtId="0" fontId="15" fillId="0" borderId="9" xfId="0" applyFont="1" applyBorder="1" applyAlignment="1">
      <alignment horizontal="right"/>
    </xf>
    <xf numFmtId="0" fontId="15" fillId="5" borderId="9" xfId="0" applyFont="1" applyFill="1" applyBorder="1" applyAlignment="1">
      <alignment horizontal="right"/>
    </xf>
    <xf numFmtId="0" fontId="6" fillId="5" borderId="11" xfId="0" applyFont="1" applyFill="1" applyBorder="1" applyAlignment="1">
      <alignment horizontal="right" vertical="center"/>
    </xf>
    <xf numFmtId="0" fontId="5" fillId="0" borderId="4" xfId="0" applyFont="1" applyBorder="1"/>
    <xf numFmtId="164" fontId="5" fillId="2" borderId="10" xfId="3" applyNumberFormat="1" applyFont="1" applyFill="1" applyBorder="1" applyAlignment="1">
      <alignment horizontal="right"/>
    </xf>
    <xf numFmtId="164" fontId="6" fillId="2" borderId="0" xfId="3" applyNumberFormat="1" applyFont="1" applyFill="1" applyBorder="1" applyAlignment="1"/>
    <xf numFmtId="164" fontId="6" fillId="2" borderId="11" xfId="3" applyNumberFormat="1" applyFont="1" applyFill="1" applyBorder="1" applyAlignment="1"/>
    <xf numFmtId="164" fontId="6" fillId="2" borderId="9" xfId="3" applyNumberFormat="1" applyFont="1" applyFill="1" applyBorder="1" applyAlignment="1"/>
    <xf numFmtId="0" fontId="6" fillId="5" borderId="0" xfId="0" applyFont="1" applyFill="1" applyAlignment="1">
      <alignment horizontal="right"/>
    </xf>
    <xf numFmtId="0" fontId="6" fillId="5" borderId="11" xfId="0" applyFont="1" applyFill="1" applyBorder="1" applyAlignment="1">
      <alignment horizontal="right"/>
    </xf>
    <xf numFmtId="164" fontId="5" fillId="2" borderId="10" xfId="3" applyNumberFormat="1" applyFont="1" applyFill="1" applyBorder="1" applyAlignment="1">
      <alignment horizontal="right" wrapText="1"/>
    </xf>
    <xf numFmtId="164" fontId="6" fillId="0" borderId="0" xfId="3" applyNumberFormat="1" applyFont="1" applyFill="1" applyBorder="1" applyAlignment="1"/>
    <xf numFmtId="164" fontId="6" fillId="5" borderId="0" xfId="3" applyNumberFormat="1" applyFont="1" applyFill="1" applyBorder="1" applyAlignment="1"/>
    <xf numFmtId="165" fontId="6" fillId="5" borderId="0" xfId="2" applyNumberFormat="1" applyFont="1" applyFill="1" applyBorder="1" applyAlignment="1">
      <alignment horizontal="right"/>
    </xf>
    <xf numFmtId="165" fontId="6" fillId="5" borderId="11" xfId="2" applyNumberFormat="1" applyFont="1" applyFill="1" applyBorder="1" applyAlignment="1">
      <alignment horizontal="right"/>
    </xf>
    <xf numFmtId="9" fontId="6" fillId="5" borderId="0" xfId="0" applyNumberFormat="1" applyFont="1" applyFill="1" applyAlignment="1">
      <alignment horizontal="right" vertical="center"/>
    </xf>
    <xf numFmtId="9" fontId="6" fillId="5" borderId="1" xfId="0" applyNumberFormat="1" applyFont="1" applyFill="1" applyBorder="1" applyAlignment="1">
      <alignment horizontal="right" vertical="center"/>
    </xf>
    <xf numFmtId="0" fontId="5" fillId="2" borderId="0" xfId="0" applyFont="1" applyFill="1" applyAlignment="1">
      <alignment vertical="center"/>
    </xf>
    <xf numFmtId="0" fontId="6" fillId="2" borderId="11" xfId="0" applyFont="1" applyFill="1" applyBorder="1" applyAlignment="1">
      <alignment vertical="center"/>
    </xf>
    <xf numFmtId="0" fontId="5" fillId="2" borderId="0" xfId="0" applyFont="1" applyFill="1"/>
    <xf numFmtId="0" fontId="6" fillId="2" borderId="11" xfId="0" applyFont="1" applyFill="1" applyBorder="1"/>
    <xf numFmtId="164" fontId="6" fillId="2" borderId="11" xfId="1" applyNumberFormat="1" applyFont="1" applyFill="1" applyBorder="1"/>
    <xf numFmtId="0" fontId="15" fillId="2" borderId="9" xfId="0" applyFont="1" applyFill="1" applyBorder="1"/>
    <xf numFmtId="0" fontId="6" fillId="2" borderId="10" xfId="0" applyFont="1" applyFill="1" applyBorder="1" applyAlignment="1">
      <alignment horizontal="right" vertical="center" wrapText="1"/>
    </xf>
    <xf numFmtId="0" fontId="6" fillId="5" borderId="10" xfId="0" applyFont="1" applyFill="1" applyBorder="1" applyAlignment="1">
      <alignment horizontal="right" vertical="center" wrapText="1"/>
    </xf>
    <xf numFmtId="0" fontId="5" fillId="2" borderId="10" xfId="0" applyFont="1" applyFill="1" applyBorder="1" applyAlignment="1">
      <alignment horizontal="right" vertical="center" wrapText="1"/>
    </xf>
    <xf numFmtId="0" fontId="5" fillId="5" borderId="10" xfId="0" applyFont="1" applyFill="1" applyBorder="1" applyAlignment="1">
      <alignment horizontal="right" vertical="center" wrapText="1"/>
    </xf>
    <xf numFmtId="0" fontId="15" fillId="2" borderId="0" xfId="0" applyFont="1" applyFill="1" applyAlignment="1">
      <alignment horizontal="center"/>
    </xf>
    <xf numFmtId="0" fontId="5" fillId="2" borderId="0" xfId="0" applyFont="1" applyFill="1" applyAlignment="1">
      <alignment horizontal="center" vertical="center" wrapText="1"/>
    </xf>
    <xf numFmtId="0" fontId="5" fillId="2" borderId="9" xfId="0" applyFont="1" applyFill="1" applyBorder="1" applyAlignment="1">
      <alignment horizontal="right" vertical="center"/>
    </xf>
    <xf numFmtId="0" fontId="5" fillId="2" borderId="9" xfId="0" applyFont="1" applyFill="1" applyBorder="1" applyAlignment="1">
      <alignment horizontal="center" vertical="center" wrapText="1"/>
    </xf>
    <xf numFmtId="0" fontId="15" fillId="2" borderId="2" xfId="0" applyFont="1" applyFill="1" applyBorder="1" applyAlignment="1">
      <alignment horizontal="center"/>
    </xf>
    <xf numFmtId="165" fontId="6" fillId="0" borderId="0" xfId="2" applyNumberFormat="1" applyFont="1" applyBorder="1" applyAlignment="1">
      <alignment horizontal="left" vertical="center"/>
    </xf>
    <xf numFmtId="165" fontId="6" fillId="0" borderId="11" xfId="2" applyNumberFormat="1" applyFont="1" applyBorder="1" applyAlignment="1">
      <alignment horizontal="left" vertical="center"/>
    </xf>
    <xf numFmtId="165" fontId="5" fillId="0" borderId="12" xfId="2" applyNumberFormat="1" applyFont="1" applyBorder="1" applyAlignment="1">
      <alignment horizontal="left" vertical="center"/>
    </xf>
    <xf numFmtId="3" fontId="6" fillId="2" borderId="0" xfId="1" applyNumberFormat="1" applyFont="1" applyFill="1" applyBorder="1" applyAlignment="1">
      <alignment horizontal="right"/>
    </xf>
    <xf numFmtId="3" fontId="5" fillId="2" borderId="0" xfId="1" applyNumberFormat="1" applyFont="1" applyFill="1" applyBorder="1" applyAlignment="1">
      <alignment horizontal="right"/>
    </xf>
    <xf numFmtId="3" fontId="6" fillId="0" borderId="0" xfId="0" applyNumberFormat="1" applyFont="1"/>
    <xf numFmtId="165" fontId="6" fillId="0" borderId="13" xfId="2" applyNumberFormat="1" applyFont="1" applyBorder="1" applyAlignment="1">
      <alignment horizontal="left" vertical="center"/>
    </xf>
    <xf numFmtId="164" fontId="6" fillId="2" borderId="0" xfId="3" applyNumberFormat="1" applyFont="1" applyFill="1" applyBorder="1" applyAlignment="1">
      <alignment horizontal="left" vertical="center" wrapText="1"/>
    </xf>
    <xf numFmtId="1" fontId="6" fillId="2" borderId="0" xfId="3" applyNumberFormat="1" applyFont="1" applyFill="1" applyBorder="1" applyAlignment="1">
      <alignment vertical="center"/>
    </xf>
    <xf numFmtId="0" fontId="6" fillId="2" borderId="0" xfId="0" applyFont="1" applyFill="1" applyAlignment="1">
      <alignment horizontal="left" vertical="center" indent="1"/>
    </xf>
    <xf numFmtId="164" fontId="6" fillId="2" borderId="0" xfId="3" applyNumberFormat="1" applyFont="1" applyFill="1" applyBorder="1" applyAlignment="1">
      <alignment horizontal="left" vertical="center"/>
    </xf>
    <xf numFmtId="43" fontId="6" fillId="2" borderId="0" xfId="3" applyFont="1" applyFill="1" applyBorder="1" applyAlignment="1">
      <alignment vertical="center"/>
    </xf>
    <xf numFmtId="2" fontId="6" fillId="2" borderId="0" xfId="3" applyNumberFormat="1" applyFont="1" applyFill="1" applyBorder="1" applyAlignment="1">
      <alignment vertical="center"/>
    </xf>
    <xf numFmtId="1" fontId="6" fillId="2" borderId="0" xfId="3" applyNumberFormat="1" applyFont="1" applyFill="1" applyBorder="1" applyAlignment="1">
      <alignment horizontal="center" vertical="center"/>
    </xf>
    <xf numFmtId="1" fontId="15" fillId="2" borderId="9" xfId="3" applyNumberFormat="1" applyFont="1" applyFill="1" applyBorder="1"/>
    <xf numFmtId="1" fontId="15" fillId="5" borderId="9" xfId="3" applyNumberFormat="1" applyFont="1" applyFill="1" applyBorder="1"/>
    <xf numFmtId="2" fontId="6" fillId="5" borderId="0" xfId="3" applyNumberFormat="1" applyFont="1" applyFill="1" applyBorder="1" applyAlignment="1">
      <alignment horizontal="right" vertical="center"/>
    </xf>
    <xf numFmtId="1" fontId="6" fillId="2" borderId="0" xfId="3" applyNumberFormat="1" applyFont="1" applyFill="1" applyBorder="1" applyAlignment="1">
      <alignment horizontal="right" vertical="center"/>
    </xf>
    <xf numFmtId="1" fontId="6" fillId="5" borderId="0" xfId="3" applyNumberFormat="1" applyFont="1" applyFill="1" applyBorder="1" applyAlignment="1">
      <alignment horizontal="right" vertical="center"/>
    </xf>
    <xf numFmtId="2" fontId="6" fillId="2" borderId="0" xfId="3" applyNumberFormat="1" applyFont="1" applyFill="1" applyBorder="1" applyAlignment="1">
      <alignment horizontal="right" vertical="center"/>
    </xf>
    <xf numFmtId="1" fontId="6" fillId="2" borderId="11" xfId="3" applyNumberFormat="1" applyFont="1" applyFill="1" applyBorder="1" applyAlignment="1">
      <alignment vertical="center"/>
    </xf>
    <xf numFmtId="164" fontId="6" fillId="2" borderId="11" xfId="3" applyNumberFormat="1" applyFont="1" applyFill="1" applyBorder="1" applyAlignment="1">
      <alignment vertical="center"/>
    </xf>
    <xf numFmtId="1" fontId="6" fillId="2" borderId="11" xfId="3" applyNumberFormat="1" applyFont="1" applyFill="1" applyBorder="1" applyAlignment="1">
      <alignment horizontal="right" vertical="center"/>
    </xf>
    <xf numFmtId="1" fontId="6" fillId="5" borderId="11" xfId="3" applyNumberFormat="1" applyFont="1" applyFill="1" applyBorder="1" applyAlignment="1">
      <alignment horizontal="right" vertical="center"/>
    </xf>
    <xf numFmtId="0" fontId="21" fillId="0" borderId="9" xfId="0" applyFont="1" applyBorder="1" applyAlignment="1">
      <alignment horizontal="right"/>
    </xf>
    <xf numFmtId="0" fontId="21" fillId="5" borderId="9" xfId="0" applyFont="1" applyFill="1" applyBorder="1" applyAlignment="1">
      <alignment horizontal="right"/>
    </xf>
    <xf numFmtId="0" fontId="6" fillId="2" borderId="0" xfId="0" applyFont="1" applyFill="1" applyAlignment="1">
      <alignment horizontal="right"/>
    </xf>
    <xf numFmtId="3" fontId="6" fillId="2" borderId="0" xfId="0" applyNumberFormat="1" applyFont="1" applyFill="1" applyAlignment="1">
      <alignment horizontal="right"/>
    </xf>
    <xf numFmtId="3" fontId="6" fillId="5" borderId="0" xfId="0" applyNumberFormat="1" applyFont="1" applyFill="1" applyAlignment="1">
      <alignment horizontal="right"/>
    </xf>
    <xf numFmtId="1" fontId="6" fillId="2" borderId="0" xfId="3" applyNumberFormat="1" applyFont="1" applyFill="1" applyBorder="1"/>
    <xf numFmtId="0" fontId="6" fillId="0" borderId="11" xfId="0" applyFont="1" applyBorder="1" applyAlignment="1">
      <alignment horizontal="left" vertical="center" wrapText="1"/>
    </xf>
    <xf numFmtId="165" fontId="6" fillId="0" borderId="0" xfId="2" applyNumberFormat="1" applyFont="1" applyBorder="1" applyAlignment="1">
      <alignment vertical="center"/>
    </xf>
    <xf numFmtId="165" fontId="6" fillId="0" borderId="11" xfId="2" applyNumberFormat="1" applyFont="1" applyBorder="1" applyAlignment="1">
      <alignment vertical="center"/>
    </xf>
    <xf numFmtId="0" fontId="6" fillId="2" borderId="5" xfId="0" applyFont="1" applyFill="1" applyBorder="1" applyAlignment="1">
      <alignment horizontal="left" vertical="top" wrapText="1"/>
    </xf>
    <xf numFmtId="0" fontId="15" fillId="2" borderId="9" xfId="0" applyFont="1" applyFill="1" applyBorder="1" applyAlignment="1">
      <alignment horizontal="right"/>
    </xf>
    <xf numFmtId="0" fontId="6" fillId="2" borderId="0" xfId="0" applyFont="1" applyFill="1" applyAlignment="1">
      <alignment horizontal="right" vertical="center"/>
    </xf>
    <xf numFmtId="0" fontId="6" fillId="2" borderId="11" xfId="0" applyFont="1" applyFill="1" applyBorder="1" applyAlignment="1">
      <alignment horizontal="right" vertical="center"/>
    </xf>
    <xf numFmtId="0" fontId="3" fillId="0" borderId="5" xfId="0" applyFont="1" applyBorder="1" applyAlignment="1">
      <alignment wrapText="1"/>
    </xf>
    <xf numFmtId="9" fontId="6" fillId="2" borderId="0" xfId="2" applyFont="1" applyFill="1" applyAlignment="1">
      <alignment horizontal="right"/>
    </xf>
    <xf numFmtId="0" fontId="5" fillId="5" borderId="0" xfId="0" applyFont="1" applyFill="1" applyAlignment="1">
      <alignment horizontal="right"/>
    </xf>
    <xf numFmtId="9" fontId="6" fillId="5" borderId="0" xfId="2" applyFont="1" applyFill="1" applyAlignment="1">
      <alignment horizontal="right"/>
    </xf>
    <xf numFmtId="9" fontId="5" fillId="5" borderId="0" xfId="2" applyFont="1" applyFill="1" applyAlignment="1">
      <alignment horizontal="right"/>
    </xf>
    <xf numFmtId="0" fontId="5" fillId="5" borderId="11" xfId="0" applyFont="1" applyFill="1" applyBorder="1" applyAlignment="1">
      <alignment horizontal="right" vertical="center"/>
    </xf>
    <xf numFmtId="3" fontId="5" fillId="2" borderId="0" xfId="0" applyNumberFormat="1" applyFont="1" applyFill="1" applyAlignment="1">
      <alignment horizontal="right"/>
    </xf>
    <xf numFmtId="9" fontId="5" fillId="2" borderId="0" xfId="2" applyFont="1" applyFill="1" applyAlignment="1">
      <alignment horizontal="right"/>
    </xf>
    <xf numFmtId="0" fontId="5" fillId="2" borderId="0" xfId="0" applyFont="1" applyFill="1" applyAlignment="1">
      <alignment horizontal="right"/>
    </xf>
    <xf numFmtId="0" fontId="5" fillId="2" borderId="11" xfId="0" applyFont="1" applyFill="1" applyBorder="1" applyAlignment="1">
      <alignment horizontal="right" vertical="center"/>
    </xf>
    <xf numFmtId="165" fontId="6" fillId="5" borderId="0" xfId="2" applyNumberFormat="1" applyFont="1" applyFill="1" applyAlignment="1">
      <alignment vertical="center"/>
    </xf>
    <xf numFmtId="165" fontId="6" fillId="5" borderId="11" xfId="2" applyNumberFormat="1" applyFont="1" applyFill="1" applyBorder="1" applyAlignment="1">
      <alignment vertical="center"/>
    </xf>
    <xf numFmtId="0" fontId="5" fillId="2" borderId="12" xfId="0" applyFont="1" applyFill="1" applyBorder="1"/>
    <xf numFmtId="3" fontId="5" fillId="2" borderId="12" xfId="1" applyNumberFormat="1" applyFont="1" applyFill="1" applyBorder="1" applyAlignment="1">
      <alignment horizontal="right"/>
    </xf>
    <xf numFmtId="165" fontId="6" fillId="5" borderId="0" xfId="2" applyNumberFormat="1" applyFont="1" applyFill="1" applyAlignment="1">
      <alignment horizontal="right"/>
    </xf>
    <xf numFmtId="165" fontId="6" fillId="0" borderId="13" xfId="2" applyNumberFormat="1" applyFont="1" applyBorder="1"/>
    <xf numFmtId="165" fontId="6" fillId="0" borderId="10" xfId="2" applyNumberFormat="1" applyFont="1" applyBorder="1" applyAlignment="1">
      <alignment horizontal="left" vertical="center"/>
    </xf>
    <xf numFmtId="165" fontId="5" fillId="5" borderId="10" xfId="2" applyNumberFormat="1" applyFont="1" applyFill="1" applyBorder="1" applyAlignment="1">
      <alignment horizontal="right"/>
    </xf>
    <xf numFmtId="9" fontId="5" fillId="0" borderId="10" xfId="2" applyFont="1" applyBorder="1" applyAlignment="1">
      <alignment horizontal="right"/>
    </xf>
    <xf numFmtId="3" fontId="5" fillId="5" borderId="12" xfId="0" applyNumberFormat="1" applyFont="1" applyFill="1" applyBorder="1" applyAlignment="1">
      <alignment horizontal="right"/>
    </xf>
    <xf numFmtId="165" fontId="6" fillId="2" borderId="0" xfId="2" applyNumberFormat="1" applyFont="1" applyFill="1"/>
    <xf numFmtId="0" fontId="8" fillId="0" borderId="0" xfId="0" applyFont="1" applyAlignment="1">
      <alignment vertical="center"/>
    </xf>
    <xf numFmtId="1" fontId="6" fillId="2" borderId="0" xfId="2" applyNumberFormat="1" applyFont="1" applyFill="1"/>
    <xf numFmtId="1" fontId="6" fillId="2" borderId="11" xfId="2" applyNumberFormat="1" applyFont="1" applyFill="1" applyBorder="1"/>
    <xf numFmtId="165" fontId="6" fillId="0" borderId="0" xfId="2" applyNumberFormat="1" applyFont="1"/>
    <xf numFmtId="165" fontId="6" fillId="0" borderId="11" xfId="2" applyNumberFormat="1" applyFont="1" applyBorder="1"/>
    <xf numFmtId="3" fontId="6" fillId="5" borderId="0" xfId="3" applyNumberFormat="1" applyFont="1" applyFill="1" applyBorder="1" applyAlignment="1">
      <alignment horizontal="right" vertical="center"/>
    </xf>
    <xf numFmtId="3" fontId="6" fillId="2" borderId="0" xfId="3" applyNumberFormat="1" applyFont="1" applyFill="1" applyBorder="1" applyAlignment="1">
      <alignment horizontal="right" vertical="center"/>
    </xf>
    <xf numFmtId="0" fontId="14" fillId="0" borderId="11" xfId="0" applyFont="1" applyBorder="1"/>
    <xf numFmtId="3" fontId="6" fillId="0" borderId="0" xfId="2" applyNumberFormat="1" applyFont="1" applyBorder="1" applyAlignment="1">
      <alignment horizontal="right" vertical="center"/>
    </xf>
    <xf numFmtId="3" fontId="5" fillId="0" borderId="12" xfId="2" applyNumberFormat="1" applyFont="1" applyBorder="1" applyAlignment="1">
      <alignment horizontal="right" vertical="center"/>
    </xf>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center"/>
    </xf>
    <xf numFmtId="0" fontId="7" fillId="2" borderId="0" xfId="0" applyFont="1" applyFill="1"/>
    <xf numFmtId="0" fontId="7" fillId="2" borderId="0" xfId="0" applyFont="1" applyFill="1" applyAlignment="1">
      <alignment horizontal="center"/>
    </xf>
    <xf numFmtId="0" fontId="6" fillId="2" borderId="0" xfId="0" applyFont="1" applyFill="1" applyAlignment="1">
      <alignment horizontal="left" vertical="center" wrapText="1"/>
    </xf>
    <xf numFmtId="0" fontId="23" fillId="2" borderId="0" xfId="0" applyFont="1" applyFill="1" applyAlignment="1">
      <alignment horizontal="center" vertical="center" wrapText="1"/>
    </xf>
    <xf numFmtId="0" fontId="6" fillId="2" borderId="0" xfId="0" applyFont="1" applyFill="1" applyAlignment="1">
      <alignment vertical="top"/>
    </xf>
    <xf numFmtId="0" fontId="3" fillId="2" borderId="0" xfId="0" applyFont="1" applyFill="1" applyAlignment="1">
      <alignment wrapText="1"/>
    </xf>
    <xf numFmtId="0" fontId="3" fillId="2" borderId="0" xfId="0" applyFont="1" applyFill="1" applyAlignment="1">
      <alignment horizontal="left" vertical="center" wrapText="1"/>
    </xf>
    <xf numFmtId="0" fontId="8" fillId="2" borderId="0" xfId="0" applyFont="1" applyFill="1"/>
    <xf numFmtId="0" fontId="6" fillId="2" borderId="0" xfId="0" applyFont="1" applyFill="1" applyAlignment="1">
      <alignment horizontal="center" vertical="center"/>
    </xf>
    <xf numFmtId="0" fontId="6" fillId="2" borderId="0" xfId="0" applyFont="1" applyFill="1" applyAlignment="1">
      <alignment vertical="center" wrapText="1"/>
    </xf>
    <xf numFmtId="0" fontId="5" fillId="2" borderId="0" xfId="0" applyFont="1" applyFill="1" applyAlignment="1">
      <alignment vertical="center" wrapText="1"/>
    </xf>
    <xf numFmtId="0" fontId="5" fillId="2" borderId="0" xfId="0" applyFont="1" applyFill="1" applyAlignment="1">
      <alignment horizontal="center" wrapText="1"/>
    </xf>
    <xf numFmtId="0" fontId="6" fillId="2" borderId="0" xfId="0" applyFont="1" applyFill="1" applyAlignment="1">
      <alignment wrapText="1"/>
    </xf>
    <xf numFmtId="0" fontId="6" fillId="2" borderId="0" xfId="0" applyFont="1" applyFill="1" applyAlignment="1">
      <alignment horizontal="left" vertical="top"/>
    </xf>
    <xf numFmtId="0" fontId="5" fillId="2" borderId="0" xfId="0" applyFont="1" applyFill="1" applyAlignment="1">
      <alignment horizontal="left" vertical="center" wrapText="1"/>
    </xf>
    <xf numFmtId="0" fontId="3" fillId="2" borderId="0" xfId="0" applyFont="1" applyFill="1" applyAlignment="1">
      <alignment horizontal="justify" vertical="center" wrapText="1"/>
    </xf>
    <xf numFmtId="0" fontId="0" fillId="2" borderId="0" xfId="0" applyFill="1"/>
    <xf numFmtId="0" fontId="6" fillId="2" borderId="0" xfId="0" applyFont="1" applyFill="1" applyAlignment="1">
      <alignment horizontal="center" wrapText="1"/>
    </xf>
    <xf numFmtId="0" fontId="11" fillId="2" borderId="0" xfId="0" applyFont="1" applyFill="1" applyAlignment="1">
      <alignment vertical="center" wrapText="1"/>
    </xf>
    <xf numFmtId="0" fontId="17" fillId="2" borderId="0" xfId="0" applyFont="1" applyFill="1"/>
    <xf numFmtId="0" fontId="17" fillId="2" borderId="0" xfId="0" applyFont="1" applyFill="1" applyAlignment="1">
      <alignment horizontal="center"/>
    </xf>
    <xf numFmtId="0" fontId="16" fillId="2" borderId="0" xfId="0" applyFont="1" applyFill="1"/>
    <xf numFmtId="0" fontId="4" fillId="2" borderId="0" xfId="0" applyFont="1" applyFill="1" applyAlignment="1">
      <alignment vertical="center" wrapText="1"/>
    </xf>
    <xf numFmtId="0" fontId="4" fillId="2" borderId="0" xfId="0" applyFont="1" applyFill="1" applyAlignment="1">
      <alignment horizontal="center" wrapText="1"/>
    </xf>
    <xf numFmtId="0" fontId="4" fillId="2" borderId="0" xfId="0" applyFont="1" applyFill="1" applyAlignment="1">
      <alignment horizontal="justify" vertical="center" wrapText="1"/>
    </xf>
    <xf numFmtId="0" fontId="3" fillId="2" borderId="0" xfId="0" applyFont="1" applyFill="1" applyAlignment="1">
      <alignment horizontal="center" wrapText="1"/>
    </xf>
    <xf numFmtId="0" fontId="4" fillId="2" borderId="0" xfId="0" applyFont="1" applyFill="1" applyAlignment="1">
      <alignment horizontal="justify" vertical="center"/>
    </xf>
    <xf numFmtId="0" fontId="4" fillId="2" borderId="0" xfId="0" applyFont="1" applyFill="1" applyAlignment="1">
      <alignment horizontal="center"/>
    </xf>
    <xf numFmtId="0" fontId="3" fillId="2" borderId="0" xfId="0" applyFont="1" applyFill="1" applyAlignment="1">
      <alignment horizontal="justify" vertical="center"/>
    </xf>
    <xf numFmtId="164" fontId="6" fillId="5" borderId="0" xfId="1" applyNumberFormat="1" applyFont="1" applyFill="1" applyAlignment="1">
      <alignment horizontal="right" vertical="center"/>
    </xf>
    <xf numFmtId="1" fontId="6" fillId="2" borderId="0" xfId="1" applyNumberFormat="1" applyFont="1" applyFill="1" applyBorder="1"/>
    <xf numFmtId="0" fontId="3" fillId="0" borderId="5" xfId="0" applyFont="1" applyBorder="1" applyAlignment="1">
      <alignment vertical="center" wrapText="1"/>
    </xf>
    <xf numFmtId="165" fontId="6" fillId="5" borderId="13" xfId="2" applyNumberFormat="1" applyFont="1" applyFill="1" applyBorder="1" applyAlignment="1">
      <alignment horizontal="right"/>
    </xf>
    <xf numFmtId="168" fontId="6" fillId="0" borderId="0" xfId="0" applyNumberFormat="1" applyFont="1"/>
    <xf numFmtId="0" fontId="3" fillId="0" borderId="6" xfId="0" applyFont="1" applyBorder="1" applyAlignment="1">
      <alignment vertical="center" wrapText="1"/>
    </xf>
    <xf numFmtId="0" fontId="3" fillId="0" borderId="6" xfId="0" applyFont="1" applyBorder="1" applyAlignment="1">
      <alignment horizontal="left" vertical="center" wrapText="1"/>
    </xf>
    <xf numFmtId="0" fontId="11" fillId="0" borderId="6" xfId="0" applyFont="1" applyBorder="1" applyAlignment="1">
      <alignment vertical="center" wrapText="1"/>
    </xf>
    <xf numFmtId="0" fontId="6" fillId="4" borderId="0" xfId="0" applyFont="1" applyFill="1" applyAlignment="1">
      <alignment wrapText="1"/>
    </xf>
    <xf numFmtId="0" fontId="5" fillId="0" borderId="5" xfId="0" applyFont="1" applyBorder="1" applyAlignment="1">
      <alignment wrapText="1"/>
    </xf>
    <xf numFmtId="0" fontId="6" fillId="2" borderId="5" xfId="0" applyFont="1" applyFill="1" applyBorder="1" applyAlignment="1">
      <alignment horizontal="left" vertical="center" wrapText="1"/>
    </xf>
    <xf numFmtId="1" fontId="15" fillId="2" borderId="9" xfId="3" applyNumberFormat="1" applyFont="1" applyFill="1" applyBorder="1" applyAlignment="1">
      <alignment horizontal="right" vertical="center"/>
    </xf>
    <xf numFmtId="1" fontId="15" fillId="2" borderId="9" xfId="3" applyNumberFormat="1" applyFont="1" applyFill="1" applyBorder="1" applyAlignment="1">
      <alignment vertical="center"/>
    </xf>
    <xf numFmtId="1" fontId="15" fillId="2" borderId="9" xfId="3" applyNumberFormat="1" applyFont="1" applyFill="1" applyBorder="1" applyAlignment="1">
      <alignment horizontal="left" vertical="center"/>
    </xf>
    <xf numFmtId="0" fontId="5" fillId="2" borderId="0" xfId="0" applyFont="1" applyFill="1" applyAlignment="1">
      <alignment horizontal="left" vertical="center"/>
    </xf>
    <xf numFmtId="0" fontId="25" fillId="0" borderId="0" xfId="0" applyFont="1"/>
    <xf numFmtId="0" fontId="6" fillId="0" borderId="5" xfId="0" applyFont="1" applyBorder="1" applyAlignment="1">
      <alignment vertical="top" wrapText="1"/>
    </xf>
    <xf numFmtId="167" fontId="6" fillId="5" borderId="0" xfId="5" applyNumberFormat="1" applyFont="1" applyFill="1" applyBorder="1" applyAlignment="1">
      <alignment horizontal="right"/>
    </xf>
    <xf numFmtId="0" fontId="9" fillId="2" borderId="0" xfId="0" applyFont="1" applyFill="1" applyAlignment="1">
      <alignment horizontal="left" vertical="center"/>
    </xf>
    <xf numFmtId="0" fontId="13" fillId="3" borderId="5" xfId="0" applyFont="1" applyFill="1" applyBorder="1" applyAlignment="1">
      <alignment vertical="top" wrapText="1"/>
    </xf>
    <xf numFmtId="16" fontId="10" fillId="3" borderId="5" xfId="0" applyNumberFormat="1" applyFont="1" applyFill="1" applyBorder="1" applyAlignment="1">
      <alignment vertical="top" wrapText="1"/>
    </xf>
    <xf numFmtId="16" fontId="11" fillId="3" borderId="5" xfId="0" quotePrefix="1" applyNumberFormat="1" applyFont="1" applyFill="1" applyBorder="1" applyAlignment="1">
      <alignment horizontal="right" vertical="top" wrapText="1"/>
    </xf>
    <xf numFmtId="0" fontId="11" fillId="3" borderId="5" xfId="0" applyFont="1" applyFill="1" applyBorder="1" applyAlignment="1">
      <alignment horizontal="right" vertical="top" wrapText="1"/>
    </xf>
    <xf numFmtId="167" fontId="6" fillId="0" borderId="0" xfId="5" applyNumberFormat="1" applyFont="1" applyBorder="1" applyAlignment="1">
      <alignment horizontal="right"/>
    </xf>
    <xf numFmtId="164" fontId="6" fillId="5" borderId="0" xfId="1" applyNumberFormat="1" applyFont="1" applyFill="1" applyAlignment="1">
      <alignment horizontal="right"/>
    </xf>
    <xf numFmtId="4" fontId="26" fillId="0" borderId="0" xfId="0" applyNumberFormat="1" applyFont="1" applyAlignment="1">
      <alignment vertical="center" wrapText="1"/>
    </xf>
    <xf numFmtId="4" fontId="6" fillId="0" borderId="0" xfId="0" applyNumberFormat="1" applyFont="1"/>
    <xf numFmtId="169" fontId="26" fillId="0" borderId="0" xfId="0" applyNumberFormat="1" applyFont="1" applyAlignment="1">
      <alignment vertical="center" wrapText="1"/>
    </xf>
    <xf numFmtId="0" fontId="33" fillId="0" borderId="0" xfId="0" applyFont="1"/>
    <xf numFmtId="0" fontId="15" fillId="5" borderId="9" xfId="0" applyFont="1" applyFill="1" applyBorder="1"/>
    <xf numFmtId="0" fontId="5" fillId="0" borderId="14" xfId="0" applyFont="1" applyBorder="1"/>
    <xf numFmtId="170" fontId="6" fillId="5" borderId="0" xfId="1" applyNumberFormat="1" applyFont="1" applyFill="1" applyBorder="1"/>
    <xf numFmtId="3" fontId="6" fillId="5" borderId="0" xfId="1" applyNumberFormat="1" applyFont="1" applyFill="1" applyBorder="1"/>
    <xf numFmtId="3" fontId="5" fillId="5" borderId="0" xfId="1" applyNumberFormat="1" applyFont="1" applyFill="1" applyBorder="1"/>
    <xf numFmtId="170" fontId="5" fillId="5" borderId="12" xfId="1" applyNumberFormat="1" applyFont="1" applyFill="1" applyBorder="1"/>
    <xf numFmtId="170" fontId="5" fillId="2" borderId="0" xfId="1" applyNumberFormat="1" applyFont="1" applyFill="1" applyBorder="1"/>
    <xf numFmtId="3" fontId="6" fillId="2" borderId="0" xfId="1" applyNumberFormat="1" applyFont="1" applyFill="1" applyBorder="1"/>
    <xf numFmtId="3" fontId="5" fillId="5" borderId="12" xfId="1" applyNumberFormat="1" applyFont="1" applyFill="1" applyBorder="1"/>
    <xf numFmtId="3" fontId="5" fillId="2" borderId="0" xfId="1" applyNumberFormat="1" applyFont="1" applyFill="1" applyBorder="1"/>
    <xf numFmtId="3" fontId="5" fillId="2" borderId="9" xfId="0" applyNumberFormat="1" applyFont="1" applyFill="1" applyBorder="1" applyAlignment="1">
      <alignment horizontal="center" vertical="center" wrapText="1"/>
    </xf>
    <xf numFmtId="3" fontId="5" fillId="2" borderId="0" xfId="0" applyNumberFormat="1" applyFont="1" applyFill="1" applyAlignment="1">
      <alignment horizontal="center" vertical="center" wrapText="1"/>
    </xf>
    <xf numFmtId="3" fontId="6" fillId="5" borderId="0" xfId="1" applyNumberFormat="1" applyFont="1" applyFill="1" applyBorder="1" applyAlignment="1">
      <alignment horizontal="right" vertical="center"/>
    </xf>
    <xf numFmtId="170" fontId="6" fillId="5" borderId="0" xfId="1" applyNumberFormat="1" applyFont="1" applyFill="1" applyBorder="1" applyAlignment="1">
      <alignment horizontal="right" vertical="center"/>
    </xf>
    <xf numFmtId="170" fontId="6" fillId="0" borderId="0" xfId="1" applyNumberFormat="1" applyFont="1" applyAlignment="1">
      <alignment horizontal="right"/>
    </xf>
    <xf numFmtId="167" fontId="6" fillId="0" borderId="0" xfId="0" applyNumberFormat="1" applyFont="1"/>
    <xf numFmtId="170" fontId="5" fillId="2" borderId="10" xfId="3" applyNumberFormat="1" applyFont="1" applyFill="1" applyBorder="1" applyAlignment="1">
      <alignment horizontal="right"/>
    </xf>
    <xf numFmtId="170" fontId="5" fillId="5" borderId="10" xfId="3" applyNumberFormat="1" applyFont="1" applyFill="1" applyBorder="1" applyAlignment="1">
      <alignment horizontal="right"/>
    </xf>
    <xf numFmtId="170" fontId="6" fillId="2" borderId="0" xfId="3" applyNumberFormat="1" applyFont="1" applyFill="1" applyBorder="1" applyAlignment="1">
      <alignment horizontal="right"/>
    </xf>
    <xf numFmtId="170" fontId="6" fillId="5" borderId="0" xfId="3" applyNumberFormat="1" applyFont="1" applyFill="1" applyBorder="1" applyAlignment="1">
      <alignment horizontal="right"/>
    </xf>
    <xf numFmtId="170" fontId="5" fillId="2" borderId="4" xfId="3" applyNumberFormat="1" applyFont="1" applyFill="1" applyBorder="1" applyAlignment="1">
      <alignment horizontal="right"/>
    </xf>
    <xf numFmtId="170" fontId="5" fillId="5" borderId="4" xfId="3" applyNumberFormat="1" applyFont="1" applyFill="1" applyBorder="1" applyAlignment="1">
      <alignment horizontal="right"/>
    </xf>
    <xf numFmtId="170" fontId="6" fillId="5" borderId="0" xfId="3" applyNumberFormat="1" applyFont="1" applyFill="1" applyAlignment="1">
      <alignment horizontal="right"/>
    </xf>
    <xf numFmtId="170" fontId="5" fillId="5" borderId="0" xfId="3" applyNumberFormat="1" applyFont="1" applyFill="1" applyBorder="1" applyAlignment="1">
      <alignment horizontal="right"/>
    </xf>
    <xf numFmtId="170" fontId="6" fillId="2" borderId="11" xfId="3" applyNumberFormat="1" applyFont="1" applyFill="1" applyBorder="1" applyAlignment="1">
      <alignment horizontal="right"/>
    </xf>
    <xf numFmtId="170" fontId="6" fillId="5" borderId="11" xfId="3" applyNumberFormat="1" applyFont="1" applyFill="1" applyBorder="1" applyAlignment="1">
      <alignment horizontal="right"/>
    </xf>
    <xf numFmtId="170" fontId="5" fillId="2" borderId="10" xfId="3" applyNumberFormat="1" applyFont="1" applyFill="1" applyBorder="1" applyAlignment="1">
      <alignment horizontal="left"/>
    </xf>
    <xf numFmtId="170" fontId="6" fillId="0" borderId="0" xfId="3" applyNumberFormat="1" applyFont="1" applyFill="1" applyBorder="1" applyAlignment="1">
      <alignment horizontal="left"/>
    </xf>
    <xf numFmtId="170" fontId="6" fillId="0" borderId="11" xfId="3" applyNumberFormat="1" applyFont="1" applyFill="1" applyBorder="1" applyAlignment="1">
      <alignment horizontal="left"/>
    </xf>
    <xf numFmtId="3" fontId="6" fillId="5" borderId="0" xfId="1" applyNumberFormat="1" applyFont="1" applyFill="1" applyAlignment="1">
      <alignment horizontal="right"/>
    </xf>
    <xf numFmtId="3" fontId="6" fillId="5" borderId="0" xfId="3" applyNumberFormat="1" applyFont="1" applyFill="1" applyAlignment="1">
      <alignment horizontal="right"/>
    </xf>
    <xf numFmtId="1" fontId="15" fillId="5" borderId="9" xfId="3" applyNumberFormat="1" applyFont="1" applyFill="1" applyBorder="1" applyAlignment="1">
      <alignment horizontal="right" vertical="center"/>
    </xf>
    <xf numFmtId="0" fontId="3" fillId="0" borderId="0" xfId="0" applyFont="1" applyAlignment="1">
      <alignment vertical="center" wrapText="1"/>
    </xf>
    <xf numFmtId="170" fontId="6" fillId="0" borderId="0" xfId="0" applyNumberFormat="1" applyFont="1"/>
    <xf numFmtId="0" fontId="9" fillId="2" borderId="6" xfId="0" applyFont="1" applyFill="1" applyBorder="1" applyAlignment="1">
      <alignment horizontal="left" vertical="center"/>
    </xf>
    <xf numFmtId="0" fontId="34" fillId="4" borderId="0" xfId="0" applyFont="1" applyFill="1" applyAlignment="1">
      <alignment horizontal="left" vertical="center"/>
    </xf>
    <xf numFmtId="0" fontId="8" fillId="2" borderId="6" xfId="0" applyFont="1" applyFill="1" applyBorder="1" applyAlignment="1">
      <alignment horizontal="left" vertical="center"/>
    </xf>
    <xf numFmtId="0" fontId="35" fillId="3" borderId="6" xfId="0" applyFont="1" applyFill="1" applyBorder="1" applyAlignment="1">
      <alignment horizontal="left" vertical="top"/>
    </xf>
    <xf numFmtId="0" fontId="35" fillId="3" borderId="0" xfId="0" applyFont="1" applyFill="1" applyAlignment="1">
      <alignment horizontal="left" vertical="top"/>
    </xf>
    <xf numFmtId="0" fontId="35" fillId="3" borderId="6" xfId="0" applyFont="1" applyFill="1" applyBorder="1" applyAlignment="1">
      <alignment vertical="top"/>
    </xf>
    <xf numFmtId="0" fontId="35" fillId="3" borderId="0" xfId="0" applyFont="1" applyFill="1" applyAlignment="1">
      <alignment vertical="top"/>
    </xf>
    <xf numFmtId="0" fontId="2" fillId="3" borderId="5" xfId="4" applyFill="1" applyBorder="1" applyAlignment="1">
      <alignment horizontal="right" vertical="top" wrapText="1"/>
    </xf>
    <xf numFmtId="167" fontId="6" fillId="5" borderId="0" xfId="3" applyNumberFormat="1" applyFont="1" applyFill="1" applyBorder="1" applyAlignment="1">
      <alignment horizontal="right" vertical="center"/>
    </xf>
    <xf numFmtId="9" fontId="6" fillId="5" borderId="11" xfId="2" applyFont="1" applyFill="1" applyBorder="1" applyAlignment="1">
      <alignment horizontal="right" vertical="center"/>
    </xf>
    <xf numFmtId="9" fontId="6" fillId="0" borderId="11" xfId="2" applyFont="1" applyBorder="1"/>
    <xf numFmtId="0" fontId="5" fillId="2" borderId="10" xfId="3" applyNumberFormat="1" applyFont="1" applyFill="1" applyBorder="1" applyAlignment="1"/>
    <xf numFmtId="0" fontId="5" fillId="2" borderId="4" xfId="3" applyNumberFormat="1" applyFont="1" applyFill="1" applyBorder="1" applyAlignment="1"/>
    <xf numFmtId="0" fontId="5" fillId="2" borderId="0" xfId="3" applyNumberFormat="1" applyFont="1" applyFill="1" applyBorder="1" applyAlignment="1"/>
    <xf numFmtId="0" fontId="5" fillId="2" borderId="10" xfId="3" applyNumberFormat="1" applyFont="1" applyFill="1" applyBorder="1" applyAlignment="1">
      <alignment horizontal="left"/>
    </xf>
    <xf numFmtId="0" fontId="6" fillId="0" borderId="6" xfId="0" applyFont="1" applyBorder="1" applyAlignment="1">
      <alignment horizontal="center" vertical="top" wrapText="1"/>
    </xf>
    <xf numFmtId="0" fontId="6" fillId="0" borderId="0" xfId="0" applyFont="1" applyAlignment="1">
      <alignment horizontal="center" vertical="top" wrapText="1"/>
    </xf>
    <xf numFmtId="0" fontId="6" fillId="0" borderId="6" xfId="0" applyFont="1" applyBorder="1" applyAlignment="1">
      <alignment horizontal="left" vertical="top" wrapText="1"/>
    </xf>
    <xf numFmtId="0" fontId="9" fillId="2" borderId="0" xfId="0" applyFont="1" applyFill="1" applyAlignment="1">
      <alignment horizontal="left" vertical="top" wrapText="1"/>
    </xf>
    <xf numFmtId="0" fontId="10" fillId="3" borderId="6" xfId="0" applyFont="1" applyFill="1" applyBorder="1" applyAlignment="1">
      <alignment horizontal="left" vertical="top" wrapText="1"/>
    </xf>
    <xf numFmtId="0" fontId="10" fillId="3" borderId="7" xfId="0" applyFont="1" applyFill="1" applyBorder="1" applyAlignment="1">
      <alignment horizontal="left" vertical="top" wrapText="1"/>
    </xf>
    <xf numFmtId="0" fontId="35" fillId="6" borderId="6" xfId="0" applyFont="1" applyFill="1" applyBorder="1" applyAlignment="1">
      <alignment vertical="top"/>
    </xf>
    <xf numFmtId="0" fontId="35" fillId="6" borderId="0" xfId="0" applyFont="1" applyFill="1" applyAlignment="1">
      <alignment vertical="top"/>
    </xf>
    <xf numFmtId="0" fontId="10" fillId="6" borderId="5" xfId="0" applyFont="1" applyFill="1" applyBorder="1" applyAlignment="1">
      <alignment vertical="top" wrapText="1"/>
    </xf>
    <xf numFmtId="0" fontId="11" fillId="6" borderId="5" xfId="0" applyFont="1" applyFill="1" applyBorder="1" applyAlignment="1">
      <alignment vertical="top" wrapText="1"/>
    </xf>
    <xf numFmtId="0" fontId="2" fillId="3" borderId="5" xfId="4" applyFill="1" applyBorder="1" applyAlignment="1">
      <alignment vertical="top" wrapText="1"/>
    </xf>
    <xf numFmtId="0" fontId="2" fillId="6" borderId="5" xfId="4" applyFill="1" applyBorder="1" applyAlignment="1">
      <alignment vertical="top" wrapText="1"/>
    </xf>
    <xf numFmtId="0" fontId="10" fillId="3" borderId="6" xfId="0" applyFont="1" applyFill="1" applyBorder="1" applyAlignment="1">
      <alignment vertical="top" wrapText="1"/>
    </xf>
    <xf numFmtId="0" fontId="11" fillId="6" borderId="5" xfId="0" applyFont="1" applyFill="1" applyBorder="1" applyAlignment="1">
      <alignment horizontal="right" vertical="top" wrapText="1"/>
    </xf>
    <xf numFmtId="0" fontId="2" fillId="6" borderId="5" xfId="4" applyFill="1" applyBorder="1" applyAlignment="1">
      <alignment horizontal="right" vertical="top" wrapText="1"/>
    </xf>
    <xf numFmtId="164" fontId="5" fillId="2" borderId="10" xfId="3" applyNumberFormat="1" applyFont="1" applyFill="1" applyBorder="1" applyAlignment="1">
      <alignment horizontal="left" wrapText="1"/>
    </xf>
    <xf numFmtId="0" fontId="6" fillId="0" borderId="0" xfId="0" applyFont="1" applyAlignment="1">
      <alignment horizontal="left" indent="1"/>
    </xf>
    <xf numFmtId="0" fontId="9" fillId="0" borderId="10" xfId="0" applyFont="1" applyBorder="1"/>
    <xf numFmtId="0" fontId="6" fillId="0" borderId="11" xfId="0" applyFont="1" applyBorder="1" applyAlignment="1">
      <alignment horizontal="left" indent="1"/>
    </xf>
    <xf numFmtId="0" fontId="9" fillId="2" borderId="0" xfId="0" applyFont="1" applyFill="1"/>
    <xf numFmtId="165" fontId="5" fillId="2" borderId="0" xfId="2" applyNumberFormat="1" applyFont="1" applyFill="1" applyBorder="1" applyAlignment="1">
      <alignment horizontal="right"/>
    </xf>
    <xf numFmtId="9" fontId="5" fillId="5" borderId="4" xfId="0" applyNumberFormat="1" applyFont="1" applyFill="1" applyBorder="1"/>
    <xf numFmtId="9" fontId="5" fillId="5" borderId="4" xfId="2" applyFont="1" applyFill="1" applyBorder="1"/>
    <xf numFmtId="0" fontId="8" fillId="2" borderId="0" xfId="0" applyFont="1" applyFill="1" applyAlignment="1">
      <alignment horizontal="left" vertical="top" wrapText="1"/>
    </xf>
    <xf numFmtId="0" fontId="6" fillId="2" borderId="0" xfId="0" applyFont="1" applyFill="1" applyAlignment="1">
      <alignment horizontal="right" vertical="top"/>
    </xf>
    <xf numFmtId="0" fontId="6" fillId="2" borderId="7" xfId="0" applyFont="1" applyFill="1" applyBorder="1"/>
    <xf numFmtId="0" fontId="6" fillId="2" borderId="7" xfId="0" applyFont="1" applyFill="1" applyBorder="1" applyAlignment="1">
      <alignment horizontal="left" vertical="top" wrapText="1"/>
    </xf>
    <xf numFmtId="0" fontId="8" fillId="2" borderId="0" xfId="0" applyFont="1" applyFill="1" applyAlignment="1">
      <alignment horizontal="left" vertical="center"/>
    </xf>
    <xf numFmtId="0" fontId="18" fillId="0" borderId="0" xfId="0" applyFont="1" applyAlignment="1">
      <alignment vertical="center"/>
    </xf>
    <xf numFmtId="0" fontId="0" fillId="0" borderId="0" xfId="0" applyAlignment="1">
      <alignment horizontal="left" wrapText="1"/>
    </xf>
    <xf numFmtId="0" fontId="6" fillId="0" borderId="15" xfId="0" applyFont="1" applyBorder="1" applyAlignment="1">
      <alignment horizontal="left" vertical="center" wrapText="1"/>
    </xf>
    <xf numFmtId="0" fontId="38" fillId="0" borderId="9" xfId="0" applyFont="1" applyBorder="1"/>
    <xf numFmtId="0" fontId="6" fillId="0" borderId="16" xfId="0" applyFont="1" applyBorder="1" applyAlignment="1">
      <alignment horizontal="left" vertical="center" wrapText="1"/>
    </xf>
    <xf numFmtId="0" fontId="6" fillId="2" borderId="5" xfId="0" applyFont="1" applyFill="1" applyBorder="1" applyAlignment="1">
      <alignment horizontal="center" vertical="top" wrapText="1"/>
    </xf>
    <xf numFmtId="0" fontId="6" fillId="0" borderId="5" xfId="0" applyFont="1" applyBorder="1" applyAlignment="1">
      <alignment horizontal="center" vertical="top" wrapText="1"/>
    </xf>
    <xf numFmtId="0" fontId="39" fillId="0" borderId="6" xfId="0" applyFont="1" applyBorder="1" applyAlignment="1">
      <alignment horizontal="left" vertical="top" wrapText="1"/>
    </xf>
    <xf numFmtId="0" fontId="6" fillId="0" borderId="17" xfId="0" applyFont="1" applyBorder="1" applyAlignment="1">
      <alignment horizontal="left" vertical="top" wrapText="1"/>
    </xf>
    <xf numFmtId="0" fontId="39" fillId="0" borderId="6" xfId="0" applyFont="1" applyBorder="1" applyAlignment="1">
      <alignment horizontal="center" vertical="top" wrapText="1"/>
    </xf>
    <xf numFmtId="0" fontId="6" fillId="2" borderId="11" xfId="0" applyFont="1" applyFill="1" applyBorder="1" applyAlignment="1">
      <alignment horizontal="left" vertical="center" wrapText="1"/>
    </xf>
    <xf numFmtId="0" fontId="39" fillId="5" borderId="10" xfId="0" applyFont="1" applyFill="1" applyBorder="1" applyAlignment="1">
      <alignment horizontal="right" vertical="center" wrapText="1"/>
    </xf>
    <xf numFmtId="0" fontId="39" fillId="4" borderId="0" xfId="0" applyFont="1" applyFill="1"/>
    <xf numFmtId="0" fontId="41" fillId="2" borderId="0" xfId="0" applyFont="1" applyFill="1" applyAlignment="1">
      <alignment vertical="center"/>
    </xf>
    <xf numFmtId="0" fontId="39" fillId="2" borderId="0" xfId="0" applyFont="1" applyFill="1"/>
    <xf numFmtId="0" fontId="40" fillId="2" borderId="5" xfId="0" applyFont="1" applyFill="1" applyBorder="1"/>
    <xf numFmtId="0" fontId="0" fillId="2" borderId="5" xfId="0" applyFill="1" applyBorder="1"/>
    <xf numFmtId="0" fontId="6" fillId="2" borderId="0" xfId="0" applyFont="1" applyFill="1" applyAlignment="1">
      <alignment horizontal="left" vertical="top" wrapText="1"/>
    </xf>
    <xf numFmtId="0" fontId="11" fillId="0" borderId="7" xfId="0" applyFont="1" applyBorder="1" applyAlignment="1">
      <alignment vertical="center" wrapText="1"/>
    </xf>
    <xf numFmtId="3" fontId="5" fillId="5" borderId="0" xfId="0" applyNumberFormat="1" applyFont="1" applyFill="1" applyAlignment="1">
      <alignment horizontal="right"/>
    </xf>
    <xf numFmtId="3" fontId="5" fillId="5" borderId="0" xfId="3" applyNumberFormat="1" applyFont="1" applyFill="1" applyAlignment="1">
      <alignment horizontal="right"/>
    </xf>
    <xf numFmtId="0" fontId="5" fillId="5" borderId="11" xfId="0" applyFont="1" applyFill="1" applyBorder="1" applyAlignment="1">
      <alignment horizontal="right"/>
    </xf>
    <xf numFmtId="0" fontId="42" fillId="0" borderId="0" xfId="0" applyFont="1"/>
    <xf numFmtId="0" fontId="39" fillId="2" borderId="0" xfId="0" applyFont="1" applyFill="1" applyAlignment="1">
      <alignment vertical="top" wrapText="1"/>
    </xf>
    <xf numFmtId="0" fontId="39" fillId="0" borderId="5" xfId="0" applyFont="1" applyBorder="1" applyAlignment="1">
      <alignment horizontal="left" vertical="center" wrapText="1"/>
    </xf>
    <xf numFmtId="0" fontId="6" fillId="2" borderId="0" xfId="0" applyFont="1" applyFill="1" applyAlignment="1">
      <alignment horizontal="center" vertical="top" wrapText="1"/>
    </xf>
    <xf numFmtId="0" fontId="11" fillId="2" borderId="5" xfId="0" applyFont="1" applyFill="1" applyBorder="1" applyAlignment="1">
      <alignment horizontal="left" vertical="top" wrapText="1"/>
    </xf>
    <xf numFmtId="0" fontId="0" fillId="0" borderId="0" xfId="0" applyAlignment="1">
      <alignment horizontal="left" vertical="top"/>
    </xf>
    <xf numFmtId="0" fontId="0" fillId="0" borderId="7" xfId="0" applyBorder="1" applyAlignment="1">
      <alignment horizontal="left" vertical="top"/>
    </xf>
    <xf numFmtId="0" fontId="0" fillId="0" borderId="0" xfId="0" applyAlignment="1">
      <alignment vertical="top"/>
    </xf>
    <xf numFmtId="0" fontId="6" fillId="0" borderId="6" xfId="0" applyFont="1" applyBorder="1" applyAlignment="1">
      <alignment vertical="top"/>
    </xf>
    <xf numFmtId="0" fontId="6" fillId="0" borderId="0" xfId="0" applyFont="1" applyAlignment="1">
      <alignment horizontal="center" vertical="center" wrapText="1"/>
    </xf>
    <xf numFmtId="0" fontId="6" fillId="0" borderId="15" xfId="0" applyFont="1" applyBorder="1" applyAlignment="1">
      <alignment vertical="center"/>
    </xf>
    <xf numFmtId="0" fontId="0" fillId="0" borderId="6" xfId="0" applyBorder="1" applyAlignment="1">
      <alignment vertical="center"/>
    </xf>
    <xf numFmtId="0" fontId="6" fillId="0" borderId="5" xfId="0" applyFont="1" applyBorder="1" applyAlignment="1">
      <alignment vertical="top"/>
    </xf>
    <xf numFmtId="0" fontId="0" fillId="0" borderId="6" xfId="0" applyBorder="1"/>
    <xf numFmtId="0" fontId="11" fillId="0" borderId="5" xfId="0" applyFont="1" applyBorder="1" applyAlignment="1">
      <alignment horizontal="left" vertical="top" wrapText="1"/>
    </xf>
    <xf numFmtId="0" fontId="3" fillId="2" borderId="6" xfId="0" applyFont="1" applyFill="1" applyBorder="1" applyAlignment="1">
      <alignment wrapText="1"/>
    </xf>
    <xf numFmtId="0" fontId="6" fillId="2" borderId="6" xfId="0" applyFont="1" applyFill="1" applyBorder="1" applyAlignment="1">
      <alignment vertical="center"/>
    </xf>
    <xf numFmtId="0" fontId="3" fillId="2" borderId="5" xfId="0" applyFont="1" applyFill="1" applyBorder="1" applyAlignment="1">
      <alignment vertical="center" wrapText="1"/>
    </xf>
    <xf numFmtId="170" fontId="6" fillId="0" borderId="0" xfId="3" applyNumberFormat="1" applyFont="1" applyFill="1" applyBorder="1" applyAlignment="1">
      <alignment horizontal="right"/>
    </xf>
    <xf numFmtId="165" fontId="5" fillId="5" borderId="4" xfId="2" applyNumberFormat="1" applyFont="1" applyFill="1" applyBorder="1" applyAlignment="1">
      <alignment horizontal="right"/>
    </xf>
    <xf numFmtId="167" fontId="6" fillId="5" borderId="0" xfId="0" applyNumberFormat="1" applyFont="1" applyFill="1" applyAlignment="1">
      <alignment horizontal="right" vertical="center"/>
    </xf>
    <xf numFmtId="167" fontId="6" fillId="2" borderId="0" xfId="0" applyNumberFormat="1" applyFont="1" applyFill="1" applyAlignment="1">
      <alignment horizontal="right" vertical="center"/>
    </xf>
    <xf numFmtId="0" fontId="23" fillId="0" borderId="0" xfId="0" applyFont="1" applyAlignment="1">
      <alignment horizontal="center" vertical="center" wrapText="1"/>
    </xf>
    <xf numFmtId="2" fontId="6" fillId="0" borderId="0" xfId="0" applyNumberFormat="1" applyFont="1"/>
    <xf numFmtId="0" fontId="43" fillId="0" borderId="5" xfId="0" applyFont="1" applyBorder="1" applyAlignment="1">
      <alignment horizontal="left" vertical="center" wrapText="1"/>
    </xf>
    <xf numFmtId="167" fontId="5" fillId="5" borderId="4" xfId="5" applyNumberFormat="1" applyFont="1" applyFill="1" applyBorder="1" applyAlignment="1">
      <alignment horizontal="right"/>
    </xf>
    <xf numFmtId="167" fontId="5" fillId="0" borderId="4" xfId="5" applyNumberFormat="1" applyFont="1" applyBorder="1" applyAlignment="1">
      <alignment horizontal="right"/>
    </xf>
    <xf numFmtId="0" fontId="5" fillId="0" borderId="12" xfId="0" applyFont="1" applyBorder="1"/>
    <xf numFmtId="167" fontId="5" fillId="5" borderId="12" xfId="5" applyNumberFormat="1" applyFont="1" applyFill="1" applyBorder="1" applyAlignment="1">
      <alignment horizontal="right"/>
    </xf>
    <xf numFmtId="167" fontId="5" fillId="0" borderId="12" xfId="5" applyNumberFormat="1" applyFont="1" applyBorder="1" applyAlignment="1">
      <alignment horizontal="right"/>
    </xf>
    <xf numFmtId="168" fontId="6" fillId="0" borderId="0" xfId="5" applyNumberFormat="1" applyFont="1" applyAlignment="1">
      <alignment horizontal="right"/>
    </xf>
    <xf numFmtId="164" fontId="6" fillId="2" borderId="0" xfId="3" applyNumberFormat="1" applyFont="1" applyFill="1"/>
    <xf numFmtId="164" fontId="6" fillId="2" borderId="2" xfId="3" applyNumberFormat="1" applyFont="1" applyFill="1" applyBorder="1"/>
    <xf numFmtId="164" fontId="6" fillId="2" borderId="0" xfId="3" applyNumberFormat="1" applyFont="1" applyFill="1" applyAlignment="1">
      <alignment vertical="top"/>
    </xf>
    <xf numFmtId="9" fontId="6" fillId="5" borderId="11" xfId="2" applyFont="1" applyFill="1" applyBorder="1"/>
    <xf numFmtId="9" fontId="6" fillId="5" borderId="11" xfId="0" applyNumberFormat="1" applyFont="1" applyFill="1" applyBorder="1" applyAlignment="1">
      <alignment horizontal="right" vertical="center"/>
    </xf>
    <xf numFmtId="165" fontId="6" fillId="2" borderId="0" xfId="2" applyNumberFormat="1" applyFont="1" applyFill="1" applyBorder="1" applyAlignment="1">
      <alignment horizontal="right"/>
    </xf>
    <xf numFmtId="0" fontId="5" fillId="0" borderId="7" xfId="0" applyFont="1" applyBorder="1" applyAlignment="1">
      <alignment vertical="center" wrapText="1"/>
    </xf>
    <xf numFmtId="165" fontId="6" fillId="5" borderId="0" xfId="2" applyNumberFormat="1" applyFont="1" applyFill="1"/>
    <xf numFmtId="170" fontId="39" fillId="0" borderId="0" xfId="0" applyNumberFormat="1" applyFont="1"/>
    <xf numFmtId="170" fontId="39" fillId="5" borderId="0" xfId="3" applyNumberFormat="1" applyFont="1" applyFill="1" applyAlignment="1">
      <alignment horizontal="right"/>
    </xf>
    <xf numFmtId="170" fontId="39" fillId="2" borderId="0" xfId="3" applyNumberFormat="1" applyFont="1" applyFill="1" applyAlignment="1">
      <alignment horizontal="right"/>
    </xf>
    <xf numFmtId="1" fontId="44" fillId="0" borderId="0" xfId="3" applyNumberFormat="1" applyFont="1" applyFill="1" applyAlignment="1">
      <alignment horizontal="right" vertical="center"/>
    </xf>
    <xf numFmtId="3" fontId="11" fillId="2" borderId="0" xfId="3" applyNumberFormat="1" applyFont="1" applyFill="1" applyBorder="1"/>
    <xf numFmtId="166" fontId="6" fillId="5" borderId="0" xfId="1" applyNumberFormat="1" applyFont="1" applyFill="1" applyBorder="1"/>
    <xf numFmtId="172" fontId="6" fillId="2" borderId="0" xfId="1" applyNumberFormat="1" applyFont="1" applyFill="1" applyBorder="1"/>
    <xf numFmtId="172" fontId="6" fillId="2" borderId="11" xfId="1" applyNumberFormat="1" applyFont="1" applyFill="1" applyBorder="1"/>
    <xf numFmtId="0" fontId="5" fillId="2" borderId="10" xfId="0" applyFont="1" applyFill="1" applyBorder="1" applyAlignment="1">
      <alignment vertical="center"/>
    </xf>
    <xf numFmtId="0" fontId="6" fillId="2" borderId="2" xfId="0" applyFont="1" applyFill="1" applyBorder="1" applyAlignment="1">
      <alignment vertical="center"/>
    </xf>
    <xf numFmtId="0" fontId="5" fillId="2" borderId="4" xfId="0" applyFont="1" applyFill="1" applyBorder="1" applyAlignment="1">
      <alignment vertical="center"/>
    </xf>
    <xf numFmtId="0" fontId="6" fillId="2" borderId="0" xfId="0" quotePrefix="1" applyFont="1" applyFill="1" applyAlignment="1">
      <alignment vertical="center"/>
    </xf>
    <xf numFmtId="0" fontId="5" fillId="2" borderId="0" xfId="0" quotePrefix="1" applyFont="1" applyFill="1" applyAlignment="1">
      <alignment vertical="center"/>
    </xf>
    <xf numFmtId="0" fontId="6" fillId="2" borderId="0" xfId="0" quotePrefix="1" applyFont="1" applyFill="1" applyAlignment="1">
      <alignment vertical="center" wrapText="1"/>
    </xf>
    <xf numFmtId="0" fontId="6" fillId="2" borderId="11" xfId="0" quotePrefix="1" applyFont="1" applyFill="1" applyBorder="1" applyAlignment="1">
      <alignment vertical="center"/>
    </xf>
    <xf numFmtId="1" fontId="15" fillId="2" borderId="9" xfId="3" applyNumberFormat="1" applyFont="1" applyFill="1" applyBorder="1" applyAlignment="1">
      <alignment horizontal="left"/>
    </xf>
    <xf numFmtId="164" fontId="6" fillId="5" borderId="4" xfId="1" applyNumberFormat="1" applyFont="1" applyFill="1" applyBorder="1" applyAlignment="1">
      <alignment horizontal="right"/>
    </xf>
    <xf numFmtId="0" fontId="6" fillId="5" borderId="4" xfId="0" applyFont="1" applyFill="1" applyBorder="1" applyAlignment="1">
      <alignment horizontal="right"/>
    </xf>
    <xf numFmtId="3" fontId="6" fillId="5" borderId="4" xfId="0" applyNumberFormat="1" applyFont="1" applyFill="1" applyBorder="1" applyAlignment="1">
      <alignment horizontal="right"/>
    </xf>
    <xf numFmtId="2" fontId="6" fillId="5" borderId="0" xfId="5" applyNumberFormat="1" applyFont="1" applyFill="1" applyBorder="1" applyAlignment="1">
      <alignment horizontal="right"/>
    </xf>
    <xf numFmtId="2" fontId="6" fillId="0" borderId="0" xfId="5" applyNumberFormat="1" applyFont="1" applyBorder="1" applyAlignment="1">
      <alignment horizontal="right"/>
    </xf>
    <xf numFmtId="2" fontId="6" fillId="0" borderId="0" xfId="5" applyNumberFormat="1" applyFont="1"/>
    <xf numFmtId="2" fontId="6" fillId="5" borderId="11" xfId="5" applyNumberFormat="1" applyFont="1" applyFill="1" applyBorder="1" applyAlignment="1">
      <alignment horizontal="right"/>
    </xf>
    <xf numFmtId="2" fontId="6" fillId="0" borderId="11" xfId="5" applyNumberFormat="1" applyFont="1" applyBorder="1"/>
    <xf numFmtId="164" fontId="6" fillId="2" borderId="11" xfId="3" applyNumberFormat="1" applyFont="1" applyFill="1" applyBorder="1" applyAlignment="1">
      <alignment horizontal="left" vertical="center"/>
    </xf>
    <xf numFmtId="0" fontId="35" fillId="3" borderId="0" xfId="0" applyFont="1" applyFill="1" applyAlignment="1">
      <alignment horizontal="left" vertical="top" wrapText="1"/>
    </xf>
    <xf numFmtId="10" fontId="6" fillId="0" borderId="0" xfId="2" applyNumberFormat="1" applyFont="1"/>
    <xf numFmtId="9" fontId="6" fillId="0" borderId="0" xfId="2" applyFont="1"/>
    <xf numFmtId="9" fontId="6" fillId="0" borderId="0" xfId="0" applyNumberFormat="1" applyFont="1"/>
    <xf numFmtId="0" fontId="6" fillId="2" borderId="6" xfId="0" applyFont="1" applyFill="1" applyBorder="1" applyAlignment="1">
      <alignment vertical="top"/>
    </xf>
    <xf numFmtId="0" fontId="6" fillId="2" borderId="7" xfId="0" applyFont="1" applyFill="1" applyBorder="1" applyAlignment="1">
      <alignment horizontal="right" vertical="top"/>
    </xf>
    <xf numFmtId="0" fontId="6" fillId="2" borderId="7" xfId="0" applyFont="1" applyFill="1" applyBorder="1" applyAlignment="1">
      <alignment vertical="top"/>
    </xf>
    <xf numFmtId="0" fontId="6" fillId="2" borderId="5" xfId="0" applyFont="1" applyFill="1" applyBorder="1" applyAlignment="1">
      <alignment vertical="top"/>
    </xf>
    <xf numFmtId="0" fontId="11" fillId="2" borderId="5" xfId="0" applyFont="1" applyFill="1" applyBorder="1" applyAlignment="1">
      <alignment vertical="top"/>
    </xf>
    <xf numFmtId="0" fontId="6" fillId="2" borderId="7" xfId="0" applyFont="1" applyFill="1" applyBorder="1" applyAlignment="1">
      <alignment vertical="top" wrapText="1"/>
    </xf>
    <xf numFmtId="0" fontId="6" fillId="2" borderId="5" xfId="0" applyFont="1" applyFill="1" applyBorder="1" applyAlignment="1">
      <alignment vertical="top" wrapText="1"/>
    </xf>
    <xf numFmtId="0" fontId="16" fillId="0" borderId="0" xfId="0" applyFont="1" applyAlignment="1">
      <alignment vertical="top"/>
    </xf>
    <xf numFmtId="0" fontId="16" fillId="0" borderId="5" xfId="0" applyFont="1" applyBorder="1" applyAlignment="1">
      <alignment vertical="top"/>
    </xf>
    <xf numFmtId="0" fontId="16" fillId="0" borderId="6" xfId="0" applyFont="1" applyBorder="1" applyAlignment="1">
      <alignment vertical="top"/>
    </xf>
    <xf numFmtId="0" fontId="9" fillId="2" borderId="0" xfId="0" applyFont="1" applyFill="1" applyAlignment="1">
      <alignment vertical="top"/>
    </xf>
    <xf numFmtId="0" fontId="9" fillId="2" borderId="0" xfId="0" applyFont="1" applyFill="1" applyAlignment="1">
      <alignment horizontal="left" vertical="top"/>
    </xf>
    <xf numFmtId="0" fontId="9" fillId="2" borderId="6" xfId="0" applyFont="1" applyFill="1" applyBorder="1" applyAlignment="1">
      <alignment vertical="top"/>
    </xf>
    <xf numFmtId="165" fontId="39" fillId="0" borderId="0" xfId="2" applyNumberFormat="1" applyFont="1"/>
    <xf numFmtId="173" fontId="39" fillId="0" borderId="0" xfId="2" applyNumberFormat="1" applyFont="1"/>
    <xf numFmtId="9" fontId="6" fillId="2" borderId="10" xfId="2" applyFont="1" applyFill="1" applyBorder="1" applyAlignment="1"/>
    <xf numFmtId="165" fontId="6" fillId="5" borderId="10" xfId="2" applyNumberFormat="1" applyFont="1" applyFill="1" applyBorder="1" applyAlignment="1"/>
    <xf numFmtId="9" fontId="6" fillId="2" borderId="0" xfId="2" applyFont="1" applyFill="1" applyAlignment="1"/>
    <xf numFmtId="165" fontId="6" fillId="5" borderId="0" xfId="2" applyNumberFormat="1" applyFont="1" applyFill="1" applyAlignment="1"/>
    <xf numFmtId="9" fontId="6" fillId="2" borderId="0" xfId="2" applyFont="1" applyFill="1" applyBorder="1" applyAlignment="1"/>
    <xf numFmtId="165" fontId="6" fillId="5" borderId="0" xfId="2" applyNumberFormat="1" applyFont="1" applyFill="1" applyBorder="1" applyAlignment="1"/>
    <xf numFmtId="10" fontId="6" fillId="5" borderId="0" xfId="2" applyNumberFormat="1" applyFont="1" applyFill="1" applyAlignment="1"/>
    <xf numFmtId="165" fontId="5" fillId="5" borderId="0" xfId="2" applyNumberFormat="1" applyFont="1" applyFill="1" applyBorder="1" applyAlignment="1"/>
    <xf numFmtId="165" fontId="6" fillId="5" borderId="2" xfId="2" applyNumberFormat="1" applyFont="1" applyFill="1" applyBorder="1" applyAlignment="1"/>
    <xf numFmtId="10" fontId="6" fillId="5" borderId="2" xfId="2" applyNumberFormat="1" applyFont="1" applyFill="1" applyBorder="1" applyAlignment="1"/>
    <xf numFmtId="0" fontId="6" fillId="2" borderId="4" xfId="0" applyFont="1" applyFill="1" applyBorder="1" applyAlignment="1">
      <alignment horizontal="right"/>
    </xf>
    <xf numFmtId="3" fontId="6" fillId="2" borderId="4" xfId="0" applyNumberFormat="1" applyFont="1" applyFill="1" applyBorder="1"/>
    <xf numFmtId="164" fontId="6" fillId="5" borderId="4" xfId="1" applyNumberFormat="1" applyFont="1" applyFill="1" applyBorder="1" applyAlignment="1"/>
    <xf numFmtId="3" fontId="6" fillId="5" borderId="4" xfId="0" applyNumberFormat="1" applyFont="1" applyFill="1" applyBorder="1"/>
    <xf numFmtId="0" fontId="6" fillId="5" borderId="4" xfId="0" applyFont="1" applyFill="1" applyBorder="1"/>
    <xf numFmtId="3" fontId="6" fillId="2" borderId="0" xfId="0" applyNumberFormat="1" applyFont="1" applyFill="1"/>
    <xf numFmtId="3" fontId="6" fillId="5" borderId="0" xfId="0" applyNumberFormat="1" applyFont="1" applyFill="1"/>
    <xf numFmtId="9" fontId="6" fillId="5" borderId="0" xfId="2" applyFont="1" applyFill="1" applyAlignment="1"/>
    <xf numFmtId="9" fontId="6" fillId="2" borderId="11" xfId="2" applyFont="1" applyFill="1" applyBorder="1" applyAlignment="1"/>
    <xf numFmtId="9" fontId="6" fillId="5" borderId="11" xfId="2" applyFont="1" applyFill="1" applyBorder="1" applyAlignment="1"/>
    <xf numFmtId="10" fontId="6" fillId="5" borderId="11" xfId="2" applyNumberFormat="1" applyFont="1" applyFill="1" applyBorder="1" applyAlignment="1"/>
    <xf numFmtId="9" fontId="6" fillId="5" borderId="0" xfId="0" applyNumberFormat="1" applyFont="1" applyFill="1" applyAlignment="1">
      <alignment horizontal="right"/>
    </xf>
    <xf numFmtId="10" fontId="6" fillId="5" borderId="0" xfId="0" applyNumberFormat="1" applyFont="1" applyFill="1" applyAlignment="1">
      <alignment horizontal="right"/>
    </xf>
    <xf numFmtId="9" fontId="6" fillId="5" borderId="11" xfId="0" applyNumberFormat="1" applyFont="1" applyFill="1" applyBorder="1" applyAlignment="1">
      <alignment horizontal="right"/>
    </xf>
    <xf numFmtId="0" fontId="8" fillId="0" borderId="0" xfId="0" applyFont="1" applyAlignment="1">
      <alignment horizontal="right"/>
    </xf>
    <xf numFmtId="0" fontId="8" fillId="0" borderId="11" xfId="0" applyFont="1" applyBorder="1" applyAlignment="1">
      <alignment horizontal="right"/>
    </xf>
    <xf numFmtId="164" fontId="5" fillId="0" borderId="10" xfId="3" applyNumberFormat="1" applyFont="1" applyFill="1" applyBorder="1" applyAlignment="1">
      <alignment horizontal="right" wrapText="1"/>
    </xf>
    <xf numFmtId="3" fontId="5" fillId="5" borderId="12" xfId="3" applyNumberFormat="1" applyFont="1" applyFill="1" applyBorder="1" applyAlignment="1">
      <alignment horizontal="right"/>
    </xf>
    <xf numFmtId="0" fontId="5" fillId="0" borderId="10" xfId="0" applyFont="1" applyBorder="1" applyAlignment="1">
      <alignment horizontal="right" wrapText="1"/>
    </xf>
    <xf numFmtId="0" fontId="5" fillId="0" borderId="10" xfId="0" applyFont="1" applyBorder="1" applyAlignment="1">
      <alignment horizontal="right"/>
    </xf>
    <xf numFmtId="0" fontId="11" fillId="0" borderId="0" xfId="0" applyFont="1"/>
    <xf numFmtId="0" fontId="8" fillId="0" borderId="0" xfId="0" applyFont="1" applyAlignment="1">
      <alignment vertical="top" wrapText="1"/>
    </xf>
    <xf numFmtId="0" fontId="6" fillId="5" borderId="0" xfId="0" applyFont="1" applyFill="1" applyAlignment="1">
      <alignment horizontal="left" vertical="top" wrapText="1"/>
    </xf>
    <xf numFmtId="0" fontId="39" fillId="5" borderId="0" xfId="0" applyFont="1" applyFill="1" applyAlignment="1">
      <alignment horizontal="left" vertical="top" wrapText="1"/>
    </xf>
    <xf numFmtId="0" fontId="15" fillId="2" borderId="2" xfId="0" applyFont="1" applyFill="1" applyBorder="1" applyAlignment="1">
      <alignment horizontal="center"/>
    </xf>
    <xf numFmtId="0" fontId="6" fillId="0" borderId="18" xfId="0" applyFont="1" applyBorder="1" applyAlignment="1">
      <alignment horizontal="left" vertical="top" wrapText="1"/>
    </xf>
    <xf numFmtId="0" fontId="6" fillId="0" borderId="0" xfId="0" applyFont="1" applyAlignment="1">
      <alignment horizontal="left" vertical="top" wrapText="1"/>
    </xf>
    <xf numFmtId="0" fontId="3" fillId="0" borderId="22" xfId="0" applyFont="1" applyBorder="1" applyAlignment="1">
      <alignment horizontal="left" wrapText="1"/>
    </xf>
    <xf numFmtId="0" fontId="3" fillId="0" borderId="23" xfId="0" applyFont="1" applyBorder="1" applyAlignment="1">
      <alignment horizontal="left" wrapText="1"/>
    </xf>
    <xf numFmtId="0" fontId="3" fillId="0" borderId="19"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20" xfId="0" applyFont="1" applyBorder="1"/>
    <xf numFmtId="0" fontId="48" fillId="3" borderId="21" xfId="0" applyFont="1" applyFill="1" applyBorder="1" applyAlignment="1">
      <alignment horizontal="left" vertical="top" wrapText="1"/>
    </xf>
    <xf numFmtId="0" fontId="48" fillId="3" borderId="0" xfId="0" applyFont="1" applyFill="1" applyAlignment="1">
      <alignment horizontal="left" vertical="top" wrapText="1"/>
    </xf>
    <xf numFmtId="0" fontId="6" fillId="0" borderId="18" xfId="0" applyFont="1" applyBorder="1" applyAlignment="1">
      <alignment horizontal="left" wrapText="1"/>
    </xf>
    <xf numFmtId="0" fontId="6" fillId="0" borderId="0" xfId="0" applyFont="1" applyAlignment="1">
      <alignment horizontal="left" wrapText="1"/>
    </xf>
    <xf numFmtId="1" fontId="15" fillId="2" borderId="9" xfId="3" applyNumberFormat="1" applyFont="1" applyFill="1" applyBorder="1" applyAlignment="1">
      <alignment horizontal="center" vertical="center" wrapText="1"/>
    </xf>
    <xf numFmtId="0" fontId="3" fillId="2" borderId="0" xfId="0" applyFont="1" applyFill="1" applyAlignment="1">
      <alignment horizontal="left"/>
    </xf>
    <xf numFmtId="0" fontId="6" fillId="2" borderId="0" xfId="0" applyFont="1" applyFill="1" applyAlignment="1">
      <alignment horizontal="left" vertical="center" wrapText="1"/>
    </xf>
    <xf numFmtId="0" fontId="6" fillId="2" borderId="0" xfId="0" applyFont="1" applyFill="1" applyAlignment="1">
      <alignment horizontal="left" vertical="top" wrapText="1"/>
    </xf>
    <xf numFmtId="0" fontId="19" fillId="2" borderId="0" xfId="0" applyFont="1" applyFill="1" applyAlignment="1">
      <alignment horizontal="left" vertical="top" wrapText="1"/>
    </xf>
    <xf numFmtId="0" fontId="35" fillId="3" borderId="6" xfId="0" applyFont="1" applyFill="1" applyBorder="1" applyAlignment="1">
      <alignment horizontal="left" vertical="top" wrapText="1"/>
    </xf>
    <xf numFmtId="0" fontId="35" fillId="3" borderId="0" xfId="0" applyFont="1" applyFill="1" applyAlignment="1">
      <alignment horizontal="left" vertical="top" wrapText="1"/>
    </xf>
    <xf numFmtId="0" fontId="9" fillId="2" borderId="6" xfId="0" applyFont="1" applyFill="1" applyBorder="1" applyAlignment="1">
      <alignment horizontal="left" vertical="top" wrapText="1"/>
    </xf>
    <xf numFmtId="0" fontId="9" fillId="2" borderId="0" xfId="0" applyFont="1" applyFill="1" applyAlignment="1">
      <alignment horizontal="left" vertical="top" wrapText="1"/>
    </xf>
    <xf numFmtId="0" fontId="10" fillId="3" borderId="6"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7" xfId="0" applyFont="1" applyFill="1" applyBorder="1" applyAlignment="1">
      <alignment horizontal="left" vertical="top" wrapText="1"/>
    </xf>
    <xf numFmtId="0" fontId="10" fillId="3" borderId="5" xfId="0" applyFont="1" applyFill="1" applyBorder="1" applyAlignment="1">
      <alignment vertical="top" wrapText="1"/>
    </xf>
    <xf numFmtId="0" fontId="9" fillId="2" borderId="6" xfId="0" applyFont="1" applyFill="1" applyBorder="1" applyAlignment="1">
      <alignment horizontal="left" vertical="center"/>
    </xf>
    <xf numFmtId="0" fontId="35" fillId="3" borderId="6" xfId="0" applyFont="1" applyFill="1" applyBorder="1" applyAlignment="1">
      <alignment horizontal="left" vertical="top"/>
    </xf>
    <xf numFmtId="0" fontId="35" fillId="3" borderId="0" xfId="0" applyFont="1" applyFill="1" applyAlignment="1">
      <alignment horizontal="left" vertical="top"/>
    </xf>
    <xf numFmtId="0" fontId="6" fillId="2" borderId="0" xfId="0" applyFont="1" applyFill="1" applyAlignment="1">
      <alignment horizontal="left" vertical="top"/>
    </xf>
    <xf numFmtId="0" fontId="6" fillId="2" borderId="7" xfId="0" applyFont="1" applyFill="1" applyBorder="1" applyAlignment="1">
      <alignment horizontal="left" vertical="top"/>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9" fillId="2" borderId="7" xfId="0" applyFont="1" applyFill="1" applyBorder="1" applyAlignment="1">
      <alignment horizontal="left" vertical="top" wrapText="1"/>
    </xf>
    <xf numFmtId="0" fontId="8" fillId="2" borderId="6" xfId="0" applyFont="1" applyFill="1" applyBorder="1" applyAlignment="1">
      <alignment horizontal="left" vertical="top"/>
    </xf>
    <xf numFmtId="0" fontId="8" fillId="2" borderId="7" xfId="0" applyFont="1" applyFill="1" applyBorder="1" applyAlignment="1">
      <alignment horizontal="left" vertical="top"/>
    </xf>
    <xf numFmtId="0" fontId="39" fillId="0" borderId="0" xfId="0" applyFont="1" applyAlignment="1">
      <alignment horizontal="left" vertical="top" wrapText="1"/>
    </xf>
    <xf numFmtId="0" fontId="39" fillId="0" borderId="7"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15" xfId="0" applyFont="1" applyBorder="1" applyAlignment="1">
      <alignment horizontal="left" vertical="top" wrapText="1"/>
    </xf>
    <xf numFmtId="0" fontId="39" fillId="0" borderId="6" xfId="0" applyFont="1" applyBorder="1" applyAlignment="1">
      <alignment horizontal="center" vertical="top" wrapText="1"/>
    </xf>
    <xf numFmtId="0" fontId="39" fillId="0" borderId="7" xfId="0" applyFont="1" applyBorder="1" applyAlignment="1">
      <alignment horizontal="center" vertical="top" wrapText="1"/>
    </xf>
    <xf numFmtId="0" fontId="6" fillId="0" borderId="6" xfId="0" applyFont="1" applyBorder="1" applyAlignment="1">
      <alignment horizontal="center" vertical="top" wrapText="1"/>
    </xf>
    <xf numFmtId="0" fontId="6" fillId="0" borderId="7" xfId="0" applyFont="1" applyBorder="1" applyAlignment="1">
      <alignment horizontal="center" vertical="top" wrapText="1"/>
    </xf>
    <xf numFmtId="0" fontId="6" fillId="0" borderId="0" xfId="0" applyFont="1" applyAlignment="1">
      <alignment horizontal="center"/>
    </xf>
    <xf numFmtId="10" fontId="6" fillId="5" borderId="10" xfId="2" applyNumberFormat="1" applyFont="1" applyFill="1" applyBorder="1" applyAlignment="1"/>
    <xf numFmtId="10" fontId="6" fillId="2" borderId="2" xfId="2" applyNumberFormat="1" applyFont="1" applyFill="1" applyBorder="1" applyAlignment="1"/>
    <xf numFmtId="175" fontId="6" fillId="5" borderId="0" xfId="0" applyNumberFormat="1" applyFont="1" applyFill="1"/>
    <xf numFmtId="0" fontId="6" fillId="2" borderId="2" xfId="0" applyFont="1" applyFill="1" applyBorder="1"/>
    <xf numFmtId="175" fontId="6" fillId="5" borderId="2" xfId="0" applyNumberFormat="1" applyFont="1" applyFill="1" applyBorder="1"/>
    <xf numFmtId="166" fontId="6" fillId="0" borderId="2" xfId="1" applyNumberFormat="1" applyFont="1" applyFill="1" applyBorder="1"/>
    <xf numFmtId="0" fontId="6" fillId="0" borderId="2" xfId="0" applyFont="1" applyBorder="1"/>
    <xf numFmtId="0" fontId="6" fillId="5" borderId="2" xfId="0" applyFont="1" applyFill="1" applyBorder="1"/>
    <xf numFmtId="167" fontId="6" fillId="5" borderId="0" xfId="0" applyNumberFormat="1" applyFont="1" applyFill="1"/>
    <xf numFmtId="166" fontId="6" fillId="2" borderId="0" xfId="1" applyNumberFormat="1" applyFont="1" applyFill="1" applyBorder="1"/>
    <xf numFmtId="1" fontId="15" fillId="2" borderId="0" xfId="3" applyNumberFormat="1" applyFont="1" applyFill="1" applyBorder="1" applyAlignment="1">
      <alignment vertical="center"/>
    </xf>
    <xf numFmtId="0" fontId="6" fillId="2" borderId="0" xfId="0" applyFont="1" applyFill="1" applyBorder="1"/>
    <xf numFmtId="166" fontId="6" fillId="0" borderId="2" xfId="1" applyNumberFormat="1" applyFont="1" applyFill="1" applyBorder="1" applyAlignment="1">
      <alignment horizontal="right"/>
    </xf>
    <xf numFmtId="164" fontId="6" fillId="2" borderId="0" xfId="1" applyNumberFormat="1" applyFont="1" applyFill="1" applyBorder="1" applyAlignment="1">
      <alignment horizontal="right"/>
    </xf>
    <xf numFmtId="172" fontId="6" fillId="2" borderId="0" xfId="1" applyNumberFormat="1" applyFont="1" applyFill="1" applyBorder="1" applyAlignment="1">
      <alignment horizontal="right"/>
    </xf>
    <xf numFmtId="172" fontId="6" fillId="2" borderId="11" xfId="1" applyNumberFormat="1" applyFont="1" applyFill="1" applyBorder="1" applyAlignment="1">
      <alignment horizontal="right"/>
    </xf>
  </cellXfs>
  <cellStyles count="27">
    <cellStyle name="5x indented GHG Textfiels" xfId="6" xr:uid="{C3BA9DFB-0219-41FA-A69F-DCD21DA3BD7D}"/>
    <cellStyle name="Comma" xfId="1" builtinId="3"/>
    <cellStyle name="Comma 2" xfId="3" xr:uid="{BD99E8FA-7ACC-4CC1-8335-0223492FFC9E}"/>
    <cellStyle name="Comma 2 2" xfId="7" xr:uid="{48544F34-3828-4E4B-9136-08443F652FE6}"/>
    <cellStyle name="Comma 2 2 2" xfId="8" xr:uid="{BFBBA686-97FF-41EA-BAF9-C58045C67C8C}"/>
    <cellStyle name="Comma 2 3" xfId="9" xr:uid="{DC8F61A7-9C50-4672-8031-8FF8CC24549C}"/>
    <cellStyle name="Comma 3" xfId="10" xr:uid="{C776BF88-8C05-44D6-B16D-082DEB222ECD}"/>
    <cellStyle name="Comma 3 2" xfId="11" xr:uid="{C81EF40F-E357-4181-B8C3-7B23AF7EEDDE}"/>
    <cellStyle name="Comma 4" xfId="12" xr:uid="{F7604FAC-11F4-4CD4-9BE7-CBD82E0F16CA}"/>
    <cellStyle name="Comma 5" xfId="13" xr:uid="{2E62BDB4-7380-4BED-BB3E-DBF659C7E744}"/>
    <cellStyle name="Comma 6" xfId="14" xr:uid="{E4108E81-67E2-46FB-B992-F487FEA0776A}"/>
    <cellStyle name="Comma 7" xfId="15" xr:uid="{6C6C2E06-19DA-4652-B677-1D100AE041DB}"/>
    <cellStyle name="Currency" xfId="5" builtinId="4"/>
    <cellStyle name="Currency 2" xfId="16" xr:uid="{7BBB4F9C-92DC-483A-9336-B87C5551693E}"/>
    <cellStyle name="Hyperlink" xfId="4" builtinId="8"/>
    <cellStyle name="Normal" xfId="0" builtinId="0"/>
    <cellStyle name="Normal 13" xfId="23" xr:uid="{9D679946-671B-4147-8029-F1D69CF9517E}"/>
    <cellStyle name="Normal 2" xfId="17" xr:uid="{42FCE9BE-8DE3-4207-A5A6-3B6E32502588}"/>
    <cellStyle name="Normal 2 3" xfId="18" xr:uid="{E70C5DC6-AB8F-4433-9BCD-EAF877533867}"/>
    <cellStyle name="Normal 3" xfId="19" xr:uid="{C94C6E18-EB16-45F5-BD4F-98A3DE76DFB0}"/>
    <cellStyle name="Normal 3 2" xfId="24" xr:uid="{44333ABE-35AF-4762-A852-00A9FB8CF046}"/>
    <cellStyle name="Normal 5 2" xfId="20" xr:uid="{CF6F839F-6995-4AE4-BF93-FC02F1328E34}"/>
    <cellStyle name="Normal 9" xfId="25" xr:uid="{44D25720-613D-45A8-BC90-D253A77821BC}"/>
    <cellStyle name="Normal GHG Textfiels Bold" xfId="21" xr:uid="{30F7BE59-6531-4934-A5E5-6040E78A76E5}"/>
    <cellStyle name="Percent" xfId="2" builtinId="5"/>
    <cellStyle name="Standaard 10 2 2 2" xfId="26" xr:uid="{8A482940-9D3C-4453-9ADC-126C5AF42A18}"/>
    <cellStyle name="Обычный_CRF2002 (1)" xfId="22" xr:uid="{1B97A411-AE11-49B7-9B15-19B153F91FF2}"/>
  </cellStyles>
  <dxfs count="0"/>
  <tableStyles count="0" defaultTableStyle="TableStyleMedium2" defaultPivotStyle="PivotStyleLight16"/>
  <colors>
    <mruColors>
      <color rgb="FFDC1928"/>
      <color rgb="FFD60524"/>
      <color rgb="FF008288"/>
      <color rgb="FFCE3F14"/>
      <color rgb="FF354A96"/>
      <color rgb="FFB84608"/>
      <color rgb="FF0977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GRI Content Index'!A1"/><Relationship Id="rId3" Type="http://schemas.openxmlformats.org/officeDocument/2006/relationships/hyperlink" Target="#'3. Community'!A1"/><Relationship Id="rId7" Type="http://schemas.openxmlformats.org/officeDocument/2006/relationships/hyperlink" Target="#Materiality!A1"/><Relationship Id="rId12" Type="http://schemas.openxmlformats.org/officeDocument/2006/relationships/image" Target="../media/image1.png"/><Relationship Id="rId2" Type="http://schemas.openxmlformats.org/officeDocument/2006/relationships/hyperlink" Target="#'2. Customer'!A1"/><Relationship Id="rId1" Type="http://schemas.openxmlformats.org/officeDocument/2006/relationships/hyperlink" Target="#'1. People'!A1"/><Relationship Id="rId6" Type="http://schemas.openxmlformats.org/officeDocument/2006/relationships/hyperlink" Target="#'Basis of Preparation'!A1"/><Relationship Id="rId11" Type="http://schemas.openxmlformats.org/officeDocument/2006/relationships/hyperlink" Target="#Glossary!A1"/><Relationship Id="rId5" Type="http://schemas.openxmlformats.org/officeDocument/2006/relationships/hyperlink" Target="#'5. Business Performance'!A1"/><Relationship Id="rId10" Type="http://schemas.openxmlformats.org/officeDocument/2006/relationships/hyperlink" Target="#B4SI!A1"/><Relationship Id="rId4" Type="http://schemas.openxmlformats.org/officeDocument/2006/relationships/hyperlink" Target="#'4. Environment'!A1"/><Relationship Id="rId9" Type="http://schemas.openxmlformats.org/officeDocument/2006/relationships/hyperlink" Target="#'UN SDGs'!A1"/></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2.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5.png"/><Relationship Id="rId5" Type="http://schemas.openxmlformats.org/officeDocument/2006/relationships/image" Target="../media/image12.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36419</xdr:colOff>
      <xdr:row>7</xdr:row>
      <xdr:rowOff>317407</xdr:rowOff>
    </xdr:from>
    <xdr:to>
      <xdr:col>18</xdr:col>
      <xdr:colOff>257175</xdr:colOff>
      <xdr:row>7</xdr:row>
      <xdr:rowOff>740990</xdr:rowOff>
    </xdr:to>
    <xdr:sp macro="" textlink="">
      <xdr:nvSpPr>
        <xdr:cNvPr id="26" name="Rectangle 24">
          <a:extLst>
            <a:ext uri="{FF2B5EF4-FFF2-40B4-BE49-F238E27FC236}">
              <a16:creationId xmlns:a16="http://schemas.microsoft.com/office/drawing/2014/main" id="{CC59E258-6470-4171-8AE4-7794EC02CE42}"/>
            </a:ext>
          </a:extLst>
        </xdr:cNvPr>
        <xdr:cNvSpPr/>
      </xdr:nvSpPr>
      <xdr:spPr>
        <a:xfrm>
          <a:off x="13066619" y="2327182"/>
          <a:ext cx="2602006" cy="423583"/>
        </a:xfrm>
        <a:prstGeom prst="rect">
          <a:avLst/>
        </a:prstGeom>
        <a:solidFill>
          <a:srgbClr val="2B559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050" b="1">
              <a:solidFill>
                <a:schemeClr val="bg1"/>
              </a:solidFill>
            </a:rPr>
            <a:t>United Nations Sustainable</a:t>
          </a:r>
          <a:r>
            <a:rPr lang="en-AU" sz="1050" b="1" baseline="0">
              <a:solidFill>
                <a:schemeClr val="bg1"/>
              </a:solidFill>
            </a:rPr>
            <a:t> Development Goals (SDGs)</a:t>
          </a:r>
          <a:endParaRPr lang="en-AU" sz="1050" b="1">
            <a:solidFill>
              <a:schemeClr val="bg1"/>
            </a:solidFill>
          </a:endParaRPr>
        </a:p>
      </xdr:txBody>
    </xdr:sp>
    <xdr:clientData/>
  </xdr:twoCellAnchor>
  <xdr:twoCellAnchor>
    <xdr:from>
      <xdr:col>15</xdr:col>
      <xdr:colOff>17369</xdr:colOff>
      <xdr:row>7</xdr:row>
      <xdr:rowOff>316383</xdr:rowOff>
    </xdr:from>
    <xdr:to>
      <xdr:col>16</xdr:col>
      <xdr:colOff>238125</xdr:colOff>
      <xdr:row>7</xdr:row>
      <xdr:rowOff>742207</xdr:rowOff>
    </xdr:to>
    <xdr:sp macro="" textlink="">
      <xdr:nvSpPr>
        <xdr:cNvPr id="28" name="Rectangle 4">
          <a:extLst>
            <a:ext uri="{FF2B5EF4-FFF2-40B4-BE49-F238E27FC236}">
              <a16:creationId xmlns:a16="http://schemas.microsoft.com/office/drawing/2014/main" id="{C26432B8-27C5-45D9-A946-1443AEE3BCCE}"/>
            </a:ext>
          </a:extLst>
        </xdr:cNvPr>
        <xdr:cNvSpPr/>
      </xdr:nvSpPr>
      <xdr:spPr>
        <a:xfrm>
          <a:off x="10085294" y="2326158"/>
          <a:ext cx="2602006" cy="425824"/>
        </a:xfrm>
        <a:prstGeom prst="rect">
          <a:avLst/>
        </a:prstGeom>
        <a:solidFill>
          <a:srgbClr val="7A7A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050" b="1">
              <a:solidFill>
                <a:schemeClr val="bg1"/>
              </a:solidFill>
            </a:rPr>
            <a:t>Glossary</a:t>
          </a:r>
        </a:p>
      </xdr:txBody>
    </xdr:sp>
    <xdr:clientData/>
  </xdr:twoCellAnchor>
  <xdr:twoCellAnchor>
    <xdr:from>
      <xdr:col>14</xdr:col>
      <xdr:colOff>28575</xdr:colOff>
      <xdr:row>6</xdr:row>
      <xdr:rowOff>114299</xdr:rowOff>
    </xdr:from>
    <xdr:to>
      <xdr:col>15</xdr:col>
      <xdr:colOff>254934</xdr:colOff>
      <xdr:row>8</xdr:row>
      <xdr:rowOff>96915</xdr:rowOff>
    </xdr:to>
    <xdr:sp macro="" textlink="">
      <xdr:nvSpPr>
        <xdr:cNvPr id="95" name="Rectangle 27">
          <a:hlinkClick xmlns:r="http://schemas.openxmlformats.org/officeDocument/2006/relationships" r:id="rId1"/>
          <a:extLst>
            <a:ext uri="{FF2B5EF4-FFF2-40B4-BE49-F238E27FC236}">
              <a16:creationId xmlns:a16="http://schemas.microsoft.com/office/drawing/2014/main" id="{EDD982C8-4C18-45BA-A110-6631CF9C1524}"/>
            </a:ext>
          </a:extLst>
        </xdr:cNvPr>
        <xdr:cNvSpPr/>
      </xdr:nvSpPr>
      <xdr:spPr>
        <a:xfrm>
          <a:off x="8508267" y="1833684"/>
          <a:ext cx="2717513" cy="432000"/>
        </a:xfrm>
        <a:prstGeom prst="rect">
          <a:avLst/>
        </a:prstGeom>
        <a:solidFill>
          <a:srgbClr val="CA333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1. People</a:t>
          </a:r>
        </a:p>
      </xdr:txBody>
    </xdr:sp>
    <xdr:clientData/>
  </xdr:twoCellAnchor>
  <xdr:twoCellAnchor>
    <xdr:from>
      <xdr:col>14</xdr:col>
      <xdr:colOff>28575</xdr:colOff>
      <xdr:row>8</xdr:row>
      <xdr:rowOff>180698</xdr:rowOff>
    </xdr:from>
    <xdr:to>
      <xdr:col>15</xdr:col>
      <xdr:colOff>254934</xdr:colOff>
      <xdr:row>10</xdr:row>
      <xdr:rowOff>163313</xdr:rowOff>
    </xdr:to>
    <xdr:sp macro="" textlink="">
      <xdr:nvSpPr>
        <xdr:cNvPr id="94" name="Rectangle 8">
          <a:hlinkClick xmlns:r="http://schemas.openxmlformats.org/officeDocument/2006/relationships" r:id="rId2"/>
          <a:extLst>
            <a:ext uri="{FF2B5EF4-FFF2-40B4-BE49-F238E27FC236}">
              <a16:creationId xmlns:a16="http://schemas.microsoft.com/office/drawing/2014/main" id="{ACA440CA-8B2B-4314-B911-8A938C5C2745}"/>
            </a:ext>
          </a:extLst>
        </xdr:cNvPr>
        <xdr:cNvSpPr/>
      </xdr:nvSpPr>
      <xdr:spPr>
        <a:xfrm>
          <a:off x="8508267" y="2349467"/>
          <a:ext cx="2717513" cy="432000"/>
        </a:xfrm>
        <a:prstGeom prst="rect">
          <a:avLst/>
        </a:prstGeom>
        <a:solidFill>
          <a:srgbClr val="CA333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2. Customer</a:t>
          </a:r>
        </a:p>
      </xdr:txBody>
    </xdr:sp>
    <xdr:clientData/>
  </xdr:twoCellAnchor>
  <xdr:twoCellAnchor>
    <xdr:from>
      <xdr:col>14</xdr:col>
      <xdr:colOff>28575</xdr:colOff>
      <xdr:row>11</xdr:row>
      <xdr:rowOff>22404</xdr:rowOff>
    </xdr:from>
    <xdr:to>
      <xdr:col>15</xdr:col>
      <xdr:colOff>254934</xdr:colOff>
      <xdr:row>13</xdr:row>
      <xdr:rowOff>5019</xdr:rowOff>
    </xdr:to>
    <xdr:sp macro="" textlink="">
      <xdr:nvSpPr>
        <xdr:cNvPr id="93" name="Rectangle 10">
          <a:hlinkClick xmlns:r="http://schemas.openxmlformats.org/officeDocument/2006/relationships" r:id="rId3"/>
          <a:extLst>
            <a:ext uri="{FF2B5EF4-FFF2-40B4-BE49-F238E27FC236}">
              <a16:creationId xmlns:a16="http://schemas.microsoft.com/office/drawing/2014/main" id="{7D1833E4-00EE-4042-90A9-522FC087CF7A}"/>
            </a:ext>
          </a:extLst>
        </xdr:cNvPr>
        <xdr:cNvSpPr/>
      </xdr:nvSpPr>
      <xdr:spPr>
        <a:xfrm>
          <a:off x="8508267" y="2865250"/>
          <a:ext cx="2717513" cy="432000"/>
        </a:xfrm>
        <a:prstGeom prst="rect">
          <a:avLst/>
        </a:prstGeom>
        <a:solidFill>
          <a:srgbClr val="CA333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3. Community</a:t>
          </a:r>
        </a:p>
      </xdr:txBody>
    </xdr:sp>
    <xdr:clientData/>
  </xdr:twoCellAnchor>
  <xdr:twoCellAnchor>
    <xdr:from>
      <xdr:col>14</xdr:col>
      <xdr:colOff>28575</xdr:colOff>
      <xdr:row>13</xdr:row>
      <xdr:rowOff>88802</xdr:rowOff>
    </xdr:from>
    <xdr:to>
      <xdr:col>15</xdr:col>
      <xdr:colOff>254934</xdr:colOff>
      <xdr:row>15</xdr:row>
      <xdr:rowOff>71418</xdr:rowOff>
    </xdr:to>
    <xdr:sp macro="" textlink="">
      <xdr:nvSpPr>
        <xdr:cNvPr id="92" name="Rectangle 30">
          <a:hlinkClick xmlns:r="http://schemas.openxmlformats.org/officeDocument/2006/relationships" r:id="rId4"/>
          <a:extLst>
            <a:ext uri="{FF2B5EF4-FFF2-40B4-BE49-F238E27FC236}">
              <a16:creationId xmlns:a16="http://schemas.microsoft.com/office/drawing/2014/main" id="{DD7FD7C7-8D3A-42AC-8B36-A8CF47CA1A22}"/>
            </a:ext>
          </a:extLst>
        </xdr:cNvPr>
        <xdr:cNvSpPr/>
      </xdr:nvSpPr>
      <xdr:spPr>
        <a:xfrm>
          <a:off x="8508267" y="3381033"/>
          <a:ext cx="2717513" cy="432000"/>
        </a:xfrm>
        <a:prstGeom prst="rect">
          <a:avLst/>
        </a:prstGeom>
        <a:solidFill>
          <a:srgbClr val="CA333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4. Environment</a:t>
          </a:r>
        </a:p>
      </xdr:txBody>
    </xdr:sp>
    <xdr:clientData/>
  </xdr:twoCellAnchor>
  <xdr:twoCellAnchor>
    <xdr:from>
      <xdr:col>14</xdr:col>
      <xdr:colOff>28575</xdr:colOff>
      <xdr:row>15</xdr:row>
      <xdr:rowOff>155200</xdr:rowOff>
    </xdr:from>
    <xdr:to>
      <xdr:col>15</xdr:col>
      <xdr:colOff>254934</xdr:colOff>
      <xdr:row>17</xdr:row>
      <xdr:rowOff>137815</xdr:rowOff>
    </xdr:to>
    <xdr:sp macro="" textlink="">
      <xdr:nvSpPr>
        <xdr:cNvPr id="91" name="Rectangle 31">
          <a:hlinkClick xmlns:r="http://schemas.openxmlformats.org/officeDocument/2006/relationships" r:id="rId5"/>
          <a:extLst>
            <a:ext uri="{FF2B5EF4-FFF2-40B4-BE49-F238E27FC236}">
              <a16:creationId xmlns:a16="http://schemas.microsoft.com/office/drawing/2014/main" id="{1E8C7784-384F-4FC0-86E1-322939E34BAB}"/>
            </a:ext>
          </a:extLst>
        </xdr:cNvPr>
        <xdr:cNvSpPr/>
      </xdr:nvSpPr>
      <xdr:spPr>
        <a:xfrm>
          <a:off x="8508267" y="3896815"/>
          <a:ext cx="2717513" cy="432000"/>
        </a:xfrm>
        <a:prstGeom prst="rect">
          <a:avLst/>
        </a:prstGeom>
        <a:solidFill>
          <a:srgbClr val="CA333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5. Business Performance</a:t>
          </a:r>
        </a:p>
      </xdr:txBody>
    </xdr:sp>
    <xdr:clientData/>
  </xdr:twoCellAnchor>
  <xdr:twoCellAnchor>
    <xdr:from>
      <xdr:col>16</xdr:col>
      <xdr:colOff>9525</xdr:colOff>
      <xdr:row>6</xdr:row>
      <xdr:rowOff>114299</xdr:rowOff>
    </xdr:from>
    <xdr:to>
      <xdr:col>17</xdr:col>
      <xdr:colOff>235884</xdr:colOff>
      <xdr:row>8</xdr:row>
      <xdr:rowOff>96915</xdr:rowOff>
    </xdr:to>
    <xdr:sp macro="" textlink="">
      <xdr:nvSpPr>
        <xdr:cNvPr id="73" name="Rectangle 2">
          <a:hlinkClick xmlns:r="http://schemas.openxmlformats.org/officeDocument/2006/relationships" r:id="rId6"/>
          <a:extLst>
            <a:ext uri="{FF2B5EF4-FFF2-40B4-BE49-F238E27FC236}">
              <a16:creationId xmlns:a16="http://schemas.microsoft.com/office/drawing/2014/main" id="{49034789-904D-4A30-A556-0D7DB0DBD616}"/>
            </a:ext>
          </a:extLst>
        </xdr:cNvPr>
        <xdr:cNvSpPr/>
      </xdr:nvSpPr>
      <xdr:spPr>
        <a:xfrm>
          <a:off x="11586063" y="1833684"/>
          <a:ext cx="2717513" cy="432000"/>
        </a:xfrm>
        <a:prstGeom prst="rect">
          <a:avLst/>
        </a:prstGeom>
        <a:solidFill>
          <a:srgbClr val="7A7A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Basis of Preparation (BoP) </a:t>
          </a:r>
        </a:p>
      </xdr:txBody>
    </xdr:sp>
    <xdr:clientData/>
  </xdr:twoCellAnchor>
  <xdr:twoCellAnchor>
    <xdr:from>
      <xdr:col>16</xdr:col>
      <xdr:colOff>9525</xdr:colOff>
      <xdr:row>11</xdr:row>
      <xdr:rowOff>22404</xdr:rowOff>
    </xdr:from>
    <xdr:to>
      <xdr:col>17</xdr:col>
      <xdr:colOff>235884</xdr:colOff>
      <xdr:row>13</xdr:row>
      <xdr:rowOff>5019</xdr:rowOff>
    </xdr:to>
    <xdr:sp macro="" textlink="">
      <xdr:nvSpPr>
        <xdr:cNvPr id="68" name="Rectangle 3">
          <a:hlinkClick xmlns:r="http://schemas.openxmlformats.org/officeDocument/2006/relationships" r:id="rId7"/>
          <a:extLst>
            <a:ext uri="{FF2B5EF4-FFF2-40B4-BE49-F238E27FC236}">
              <a16:creationId xmlns:a16="http://schemas.microsoft.com/office/drawing/2014/main" id="{1CCFCF9D-9D38-4A4F-BA59-E23FB7126BE2}"/>
            </a:ext>
          </a:extLst>
        </xdr:cNvPr>
        <xdr:cNvSpPr/>
      </xdr:nvSpPr>
      <xdr:spPr>
        <a:xfrm>
          <a:off x="11586063" y="2865250"/>
          <a:ext cx="2717513" cy="432000"/>
        </a:xfrm>
        <a:prstGeom prst="rect">
          <a:avLst/>
        </a:prstGeom>
        <a:solidFill>
          <a:srgbClr val="7A7A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Materiality</a:t>
          </a:r>
          <a:r>
            <a:rPr lang="en-AU" sz="1100" b="1" baseline="0">
              <a:solidFill>
                <a:schemeClr val="bg1"/>
              </a:solidFill>
              <a:latin typeface="AP Type Text" panose="020B0503030202060203" pitchFamily="34" charset="0"/>
            </a:rPr>
            <a:t> </a:t>
          </a:r>
          <a:endParaRPr lang="en-AU" sz="1100" b="1">
            <a:solidFill>
              <a:schemeClr val="bg1"/>
            </a:solidFill>
            <a:latin typeface="AP Type Text" panose="020B0503030202060203" pitchFamily="34" charset="0"/>
          </a:endParaRPr>
        </a:p>
      </xdr:txBody>
    </xdr:sp>
    <xdr:clientData/>
  </xdr:twoCellAnchor>
  <xdr:twoCellAnchor>
    <xdr:from>
      <xdr:col>18</xdr:col>
      <xdr:colOff>26334</xdr:colOff>
      <xdr:row>6</xdr:row>
      <xdr:rowOff>114299</xdr:rowOff>
    </xdr:from>
    <xdr:to>
      <xdr:col>19</xdr:col>
      <xdr:colOff>252693</xdr:colOff>
      <xdr:row>8</xdr:row>
      <xdr:rowOff>97692</xdr:rowOff>
    </xdr:to>
    <xdr:sp macro="" textlink="">
      <xdr:nvSpPr>
        <xdr:cNvPr id="75" name="Rectangle 34">
          <a:hlinkClick xmlns:r="http://schemas.openxmlformats.org/officeDocument/2006/relationships" r:id="rId8"/>
          <a:extLst>
            <a:ext uri="{FF2B5EF4-FFF2-40B4-BE49-F238E27FC236}">
              <a16:creationId xmlns:a16="http://schemas.microsoft.com/office/drawing/2014/main" id="{8C1DCA66-D01D-4921-BF9C-354C37D589C2}"/>
            </a:ext>
          </a:extLst>
        </xdr:cNvPr>
        <xdr:cNvSpPr/>
      </xdr:nvSpPr>
      <xdr:spPr>
        <a:xfrm>
          <a:off x="14699719" y="1833684"/>
          <a:ext cx="2717512" cy="432777"/>
        </a:xfrm>
        <a:prstGeom prst="rect">
          <a:avLst/>
        </a:prstGeom>
        <a:solidFill>
          <a:srgbClr val="2B559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Global</a:t>
          </a:r>
          <a:r>
            <a:rPr lang="en-AU" sz="1100" b="1" baseline="0">
              <a:solidFill>
                <a:schemeClr val="bg1"/>
              </a:solidFill>
              <a:latin typeface="AP Type Text" panose="020B0503030202060203" pitchFamily="34" charset="0"/>
            </a:rPr>
            <a:t> Reporting Initiative (GRI) Standards Content Index</a:t>
          </a:r>
          <a:endParaRPr lang="en-AU" sz="1100" b="1">
            <a:solidFill>
              <a:schemeClr val="bg1"/>
            </a:solidFill>
            <a:latin typeface="AP Type Text" panose="020B0503030202060203" pitchFamily="34" charset="0"/>
          </a:endParaRPr>
        </a:p>
      </xdr:txBody>
    </xdr:sp>
    <xdr:clientData/>
  </xdr:twoCellAnchor>
  <xdr:twoCellAnchor>
    <xdr:from>
      <xdr:col>18</xdr:col>
      <xdr:colOff>26334</xdr:colOff>
      <xdr:row>8</xdr:row>
      <xdr:rowOff>181087</xdr:rowOff>
    </xdr:from>
    <xdr:to>
      <xdr:col>19</xdr:col>
      <xdr:colOff>252693</xdr:colOff>
      <xdr:row>10</xdr:row>
      <xdr:rowOff>163702</xdr:rowOff>
    </xdr:to>
    <xdr:sp macro="" textlink="">
      <xdr:nvSpPr>
        <xdr:cNvPr id="70" name="Rectangle 35">
          <a:hlinkClick xmlns:r="http://schemas.openxmlformats.org/officeDocument/2006/relationships" r:id="rId9"/>
          <a:extLst>
            <a:ext uri="{FF2B5EF4-FFF2-40B4-BE49-F238E27FC236}">
              <a16:creationId xmlns:a16="http://schemas.microsoft.com/office/drawing/2014/main" id="{2A3D958D-BC25-4515-AB6A-98AD5BFC28EC}"/>
            </a:ext>
          </a:extLst>
        </xdr:cNvPr>
        <xdr:cNvSpPr/>
      </xdr:nvSpPr>
      <xdr:spPr>
        <a:xfrm>
          <a:off x="14699719" y="2349856"/>
          <a:ext cx="2717512" cy="432000"/>
        </a:xfrm>
        <a:prstGeom prst="rect">
          <a:avLst/>
        </a:prstGeom>
        <a:solidFill>
          <a:srgbClr val="2B559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United Nations </a:t>
          </a:r>
          <a:r>
            <a:rPr lang="en-AU" sz="1100" b="1" baseline="0">
              <a:solidFill>
                <a:schemeClr val="bg1"/>
              </a:solidFill>
              <a:latin typeface="AP Type Text" panose="020B0503030202060203" pitchFamily="34" charset="0"/>
            </a:rPr>
            <a:t>Sustainable Development Goals (SDGs)</a:t>
          </a:r>
          <a:endParaRPr lang="en-AU" sz="1100" b="1">
            <a:solidFill>
              <a:schemeClr val="bg1"/>
            </a:solidFill>
            <a:latin typeface="AP Type Text" panose="020B0503030202060203" pitchFamily="34" charset="0"/>
          </a:endParaRPr>
        </a:p>
      </xdr:txBody>
    </xdr:sp>
    <xdr:clientData/>
  </xdr:twoCellAnchor>
  <xdr:twoCellAnchor>
    <xdr:from>
      <xdr:col>18</xdr:col>
      <xdr:colOff>26334</xdr:colOff>
      <xdr:row>11</xdr:row>
      <xdr:rowOff>22404</xdr:rowOff>
    </xdr:from>
    <xdr:to>
      <xdr:col>19</xdr:col>
      <xdr:colOff>252693</xdr:colOff>
      <xdr:row>13</xdr:row>
      <xdr:rowOff>5019</xdr:rowOff>
    </xdr:to>
    <xdr:sp macro="" textlink="">
      <xdr:nvSpPr>
        <xdr:cNvPr id="71" name="Rectangle 36">
          <a:hlinkClick xmlns:r="http://schemas.openxmlformats.org/officeDocument/2006/relationships" r:id="rId10"/>
          <a:extLst>
            <a:ext uri="{FF2B5EF4-FFF2-40B4-BE49-F238E27FC236}">
              <a16:creationId xmlns:a16="http://schemas.microsoft.com/office/drawing/2014/main" id="{654F80B8-FD07-4325-A18F-58000693466A}"/>
            </a:ext>
          </a:extLst>
        </xdr:cNvPr>
        <xdr:cNvSpPr/>
      </xdr:nvSpPr>
      <xdr:spPr>
        <a:xfrm>
          <a:off x="14699719" y="2865250"/>
          <a:ext cx="2717512" cy="432000"/>
        </a:xfrm>
        <a:prstGeom prst="rect">
          <a:avLst/>
        </a:prstGeom>
        <a:solidFill>
          <a:srgbClr val="2B559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B4SI Verification Statement</a:t>
          </a:r>
        </a:p>
      </xdr:txBody>
    </xdr:sp>
    <xdr:clientData/>
  </xdr:twoCellAnchor>
  <xdr:twoCellAnchor>
    <xdr:from>
      <xdr:col>16</xdr:col>
      <xdr:colOff>9525</xdr:colOff>
      <xdr:row>8</xdr:row>
      <xdr:rowOff>180698</xdr:rowOff>
    </xdr:from>
    <xdr:to>
      <xdr:col>17</xdr:col>
      <xdr:colOff>235884</xdr:colOff>
      <xdr:row>10</xdr:row>
      <xdr:rowOff>163313</xdr:rowOff>
    </xdr:to>
    <xdr:sp macro="" textlink="">
      <xdr:nvSpPr>
        <xdr:cNvPr id="72" name="Rectangle 4">
          <a:hlinkClick xmlns:r="http://schemas.openxmlformats.org/officeDocument/2006/relationships" r:id="rId11"/>
          <a:extLst>
            <a:ext uri="{FF2B5EF4-FFF2-40B4-BE49-F238E27FC236}">
              <a16:creationId xmlns:a16="http://schemas.microsoft.com/office/drawing/2014/main" id="{42E0564F-402F-4BBB-8DC0-07A00553DD41}"/>
            </a:ext>
          </a:extLst>
        </xdr:cNvPr>
        <xdr:cNvSpPr/>
      </xdr:nvSpPr>
      <xdr:spPr>
        <a:xfrm>
          <a:off x="11586063" y="2349467"/>
          <a:ext cx="2717513" cy="432000"/>
        </a:xfrm>
        <a:prstGeom prst="rect">
          <a:avLst/>
        </a:prstGeom>
        <a:solidFill>
          <a:srgbClr val="7A7A8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lang="en-AU" sz="1100" b="1">
              <a:solidFill>
                <a:schemeClr val="bg1"/>
              </a:solidFill>
              <a:latin typeface="AP Type Text" panose="020B0503030202060203" pitchFamily="34" charset="0"/>
            </a:rPr>
            <a:t>Glossary</a:t>
          </a:r>
        </a:p>
      </xdr:txBody>
    </xdr:sp>
    <xdr:clientData/>
  </xdr:twoCellAnchor>
  <xdr:twoCellAnchor editAs="oneCell">
    <xdr:from>
      <xdr:col>0</xdr:col>
      <xdr:colOff>0</xdr:colOff>
      <xdr:row>0</xdr:row>
      <xdr:rowOff>0</xdr:rowOff>
    </xdr:from>
    <xdr:to>
      <xdr:col>2</xdr:col>
      <xdr:colOff>439577</xdr:colOff>
      <xdr:row>1</xdr:row>
      <xdr:rowOff>13992</xdr:rowOff>
    </xdr:to>
    <xdr:pic>
      <xdr:nvPicPr>
        <xdr:cNvPr id="2" name="Picture 1">
          <a:extLst>
            <a:ext uri="{FF2B5EF4-FFF2-40B4-BE49-F238E27FC236}">
              <a16:creationId xmlns:a16="http://schemas.microsoft.com/office/drawing/2014/main" id="{60523032-5C05-48EE-BE7B-B706D5182D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1599142" cy="5657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434975</xdr:colOff>
      <xdr:row>1</xdr:row>
      <xdr:rowOff>15419</xdr:rowOff>
    </xdr:to>
    <xdr:pic>
      <xdr:nvPicPr>
        <xdr:cNvPr id="2" name="Picture 1">
          <a:extLst>
            <a:ext uri="{FF2B5EF4-FFF2-40B4-BE49-F238E27FC236}">
              <a16:creationId xmlns:a16="http://schemas.microsoft.com/office/drawing/2014/main" id="{B9674FAE-F1D6-4573-97B7-A2AFE460E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825" cy="574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647687" cy="569802"/>
    <xdr:pic>
      <xdr:nvPicPr>
        <xdr:cNvPr id="7" name="Picture 6">
          <a:extLst>
            <a:ext uri="{FF2B5EF4-FFF2-40B4-BE49-F238E27FC236}">
              <a16:creationId xmlns:a16="http://schemas.microsoft.com/office/drawing/2014/main" id="{D1CE5ADD-2A2E-4D3B-B1E9-DC6230623A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687" cy="569802"/>
        </a:xfrm>
        <a:prstGeom prst="rect">
          <a:avLst/>
        </a:prstGeom>
      </xdr:spPr>
    </xdr:pic>
    <xdr:clientData/>
  </xdr:oneCellAnchor>
  <xdr:twoCellAnchor editAs="oneCell">
    <xdr:from>
      <xdr:col>1</xdr:col>
      <xdr:colOff>12699</xdr:colOff>
      <xdr:row>10</xdr:row>
      <xdr:rowOff>69849</xdr:rowOff>
    </xdr:from>
    <xdr:to>
      <xdr:col>1</xdr:col>
      <xdr:colOff>1092699</xdr:colOff>
      <xdr:row>10</xdr:row>
      <xdr:rowOff>1149849</xdr:rowOff>
    </xdr:to>
    <xdr:pic>
      <xdr:nvPicPr>
        <xdr:cNvPr id="33" name="Picture 32">
          <a:extLst>
            <a:ext uri="{FF2B5EF4-FFF2-40B4-BE49-F238E27FC236}">
              <a16:creationId xmlns:a16="http://schemas.microsoft.com/office/drawing/2014/main" id="{9D906E5F-C33C-C78D-2344-5264FA66EA23}"/>
            </a:ext>
          </a:extLst>
        </xdr:cNvPr>
        <xdr:cNvPicPr>
          <a:picLocks noChangeAspect="1"/>
        </xdr:cNvPicPr>
      </xdr:nvPicPr>
      <xdr:blipFill>
        <a:blip xmlns:r="http://schemas.openxmlformats.org/officeDocument/2006/relationships" r:embed="rId2"/>
        <a:stretch>
          <a:fillRect/>
        </a:stretch>
      </xdr:blipFill>
      <xdr:spPr>
        <a:xfrm>
          <a:off x="625020" y="6859813"/>
          <a:ext cx="1080000" cy="1080000"/>
        </a:xfrm>
        <a:prstGeom prst="rect">
          <a:avLst/>
        </a:prstGeom>
      </xdr:spPr>
    </xdr:pic>
    <xdr:clientData/>
  </xdr:twoCellAnchor>
  <xdr:twoCellAnchor editAs="oneCell">
    <xdr:from>
      <xdr:col>1</xdr:col>
      <xdr:colOff>12699</xdr:colOff>
      <xdr:row>8</xdr:row>
      <xdr:rowOff>63500</xdr:rowOff>
    </xdr:from>
    <xdr:to>
      <xdr:col>1</xdr:col>
      <xdr:colOff>1092699</xdr:colOff>
      <xdr:row>9</xdr:row>
      <xdr:rowOff>256689</xdr:rowOff>
    </xdr:to>
    <xdr:pic>
      <xdr:nvPicPr>
        <xdr:cNvPr id="34" name="Picture 33">
          <a:extLst>
            <a:ext uri="{FF2B5EF4-FFF2-40B4-BE49-F238E27FC236}">
              <a16:creationId xmlns:a16="http://schemas.microsoft.com/office/drawing/2014/main" id="{4EC6B056-23BF-6131-9418-7049C8447840}"/>
            </a:ext>
          </a:extLst>
        </xdr:cNvPr>
        <xdr:cNvPicPr>
          <a:picLocks/>
        </xdr:cNvPicPr>
      </xdr:nvPicPr>
      <xdr:blipFill>
        <a:blip xmlns:r="http://schemas.openxmlformats.org/officeDocument/2006/relationships" r:embed="rId3"/>
        <a:stretch>
          <a:fillRect/>
        </a:stretch>
      </xdr:blipFill>
      <xdr:spPr>
        <a:xfrm>
          <a:off x="625802" y="5515741"/>
          <a:ext cx="1080000" cy="1080000"/>
        </a:xfrm>
        <a:prstGeom prst="rect">
          <a:avLst/>
        </a:prstGeom>
      </xdr:spPr>
    </xdr:pic>
    <xdr:clientData/>
  </xdr:twoCellAnchor>
  <xdr:twoCellAnchor editAs="oneCell">
    <xdr:from>
      <xdr:col>0</xdr:col>
      <xdr:colOff>612320</xdr:colOff>
      <xdr:row>5</xdr:row>
      <xdr:rowOff>69849</xdr:rowOff>
    </xdr:from>
    <xdr:to>
      <xdr:col>1</xdr:col>
      <xdr:colOff>1079999</xdr:colOff>
      <xdr:row>5</xdr:row>
      <xdr:rowOff>1149849</xdr:rowOff>
    </xdr:to>
    <xdr:pic>
      <xdr:nvPicPr>
        <xdr:cNvPr id="35" name="Picture 34">
          <a:extLst>
            <a:ext uri="{FF2B5EF4-FFF2-40B4-BE49-F238E27FC236}">
              <a16:creationId xmlns:a16="http://schemas.microsoft.com/office/drawing/2014/main" id="{0E62BFD5-7A4E-0BBB-385D-35D3487D9874}"/>
            </a:ext>
          </a:extLst>
        </xdr:cNvPr>
        <xdr:cNvPicPr>
          <a:picLocks noChangeAspect="1"/>
        </xdr:cNvPicPr>
      </xdr:nvPicPr>
      <xdr:blipFill>
        <a:blip xmlns:r="http://schemas.openxmlformats.org/officeDocument/2006/relationships" r:embed="rId4"/>
        <a:stretch>
          <a:fillRect/>
        </a:stretch>
      </xdr:blipFill>
      <xdr:spPr>
        <a:xfrm>
          <a:off x="612320" y="1634670"/>
          <a:ext cx="1080000" cy="1080000"/>
        </a:xfrm>
        <a:prstGeom prst="rect">
          <a:avLst/>
        </a:prstGeom>
      </xdr:spPr>
    </xdr:pic>
    <xdr:clientData/>
  </xdr:twoCellAnchor>
  <xdr:twoCellAnchor editAs="oneCell">
    <xdr:from>
      <xdr:col>1</xdr:col>
      <xdr:colOff>1039</xdr:colOff>
      <xdr:row>14</xdr:row>
      <xdr:rowOff>63500</xdr:rowOff>
    </xdr:from>
    <xdr:to>
      <xdr:col>1</xdr:col>
      <xdr:colOff>1079999</xdr:colOff>
      <xdr:row>15</xdr:row>
      <xdr:rowOff>694621</xdr:rowOff>
    </xdr:to>
    <xdr:pic>
      <xdr:nvPicPr>
        <xdr:cNvPr id="36" name="Picture 35">
          <a:extLst>
            <a:ext uri="{FF2B5EF4-FFF2-40B4-BE49-F238E27FC236}">
              <a16:creationId xmlns:a16="http://schemas.microsoft.com/office/drawing/2014/main" id="{A1A97D28-4862-1CFD-5930-E03DC1ADB6BA}"/>
            </a:ext>
          </a:extLst>
        </xdr:cNvPr>
        <xdr:cNvPicPr>
          <a:picLocks/>
        </xdr:cNvPicPr>
      </xdr:nvPicPr>
      <xdr:blipFill>
        <a:blip xmlns:r="http://schemas.openxmlformats.org/officeDocument/2006/relationships" r:embed="rId5"/>
        <a:stretch>
          <a:fillRect/>
        </a:stretch>
      </xdr:blipFill>
      <xdr:spPr>
        <a:xfrm>
          <a:off x="614142" y="13420397"/>
          <a:ext cx="1078960" cy="1080000"/>
        </a:xfrm>
        <a:prstGeom prst="rect">
          <a:avLst/>
        </a:prstGeom>
      </xdr:spPr>
    </xdr:pic>
    <xdr:clientData/>
  </xdr:twoCellAnchor>
  <xdr:twoCellAnchor editAs="oneCell">
    <xdr:from>
      <xdr:col>1</xdr:col>
      <xdr:colOff>1039</xdr:colOff>
      <xdr:row>16</xdr:row>
      <xdr:rowOff>76197</xdr:rowOff>
    </xdr:from>
    <xdr:to>
      <xdr:col>1</xdr:col>
      <xdr:colOff>1081039</xdr:colOff>
      <xdr:row>17</xdr:row>
      <xdr:rowOff>269387</xdr:rowOff>
    </xdr:to>
    <xdr:pic>
      <xdr:nvPicPr>
        <xdr:cNvPr id="37" name="Picture 36">
          <a:extLst>
            <a:ext uri="{FF2B5EF4-FFF2-40B4-BE49-F238E27FC236}">
              <a16:creationId xmlns:a16="http://schemas.microsoft.com/office/drawing/2014/main" id="{0A3E4DD3-185C-B162-2205-33E47C57854D}"/>
            </a:ext>
          </a:extLst>
        </xdr:cNvPr>
        <xdr:cNvPicPr>
          <a:picLocks/>
        </xdr:cNvPicPr>
      </xdr:nvPicPr>
      <xdr:blipFill>
        <a:blip xmlns:r="http://schemas.openxmlformats.org/officeDocument/2006/relationships" r:embed="rId6"/>
        <a:stretch>
          <a:fillRect/>
        </a:stretch>
      </xdr:blipFill>
      <xdr:spPr>
        <a:xfrm>
          <a:off x="614142" y="14998697"/>
          <a:ext cx="1080000" cy="1080000"/>
        </a:xfrm>
        <a:prstGeom prst="rect">
          <a:avLst/>
        </a:prstGeom>
      </xdr:spPr>
    </xdr:pic>
    <xdr:clientData/>
  </xdr:twoCellAnchor>
  <xdr:twoCellAnchor editAs="oneCell">
    <xdr:from>
      <xdr:col>1</xdr:col>
      <xdr:colOff>1039</xdr:colOff>
      <xdr:row>18</xdr:row>
      <xdr:rowOff>82550</xdr:rowOff>
    </xdr:from>
    <xdr:to>
      <xdr:col>1</xdr:col>
      <xdr:colOff>1081039</xdr:colOff>
      <xdr:row>19</xdr:row>
      <xdr:rowOff>275740</xdr:rowOff>
    </xdr:to>
    <xdr:pic>
      <xdr:nvPicPr>
        <xdr:cNvPr id="38" name="Picture 37">
          <a:extLst>
            <a:ext uri="{FF2B5EF4-FFF2-40B4-BE49-F238E27FC236}">
              <a16:creationId xmlns:a16="http://schemas.microsoft.com/office/drawing/2014/main" id="{A13469E1-B1D9-5F0B-1387-073BF25E78FF}"/>
            </a:ext>
          </a:extLst>
        </xdr:cNvPr>
        <xdr:cNvPicPr>
          <a:picLocks/>
        </xdr:cNvPicPr>
      </xdr:nvPicPr>
      <xdr:blipFill>
        <a:blip xmlns:r="http://schemas.openxmlformats.org/officeDocument/2006/relationships" r:embed="rId7"/>
        <a:stretch>
          <a:fillRect/>
        </a:stretch>
      </xdr:blipFill>
      <xdr:spPr>
        <a:xfrm>
          <a:off x="614142" y="16734878"/>
          <a:ext cx="1080000" cy="1080000"/>
        </a:xfrm>
        <a:prstGeom prst="rect">
          <a:avLst/>
        </a:prstGeom>
      </xdr:spPr>
    </xdr:pic>
    <xdr:clientData/>
  </xdr:twoCellAnchor>
  <xdr:twoCellAnchor editAs="oneCell">
    <xdr:from>
      <xdr:col>0</xdr:col>
      <xdr:colOff>612320</xdr:colOff>
      <xdr:row>24</xdr:row>
      <xdr:rowOff>95249</xdr:rowOff>
    </xdr:from>
    <xdr:to>
      <xdr:col>1</xdr:col>
      <xdr:colOff>1079999</xdr:colOff>
      <xdr:row>25</xdr:row>
      <xdr:rowOff>331607</xdr:rowOff>
    </xdr:to>
    <xdr:pic>
      <xdr:nvPicPr>
        <xdr:cNvPr id="50" name="Picture 49">
          <a:extLst>
            <a:ext uri="{FF2B5EF4-FFF2-40B4-BE49-F238E27FC236}">
              <a16:creationId xmlns:a16="http://schemas.microsoft.com/office/drawing/2014/main" id="{E071323C-93A6-51DF-5194-CC6F41160E84}"/>
            </a:ext>
          </a:extLst>
        </xdr:cNvPr>
        <xdr:cNvPicPr>
          <a:picLocks noChangeAspect="1"/>
        </xdr:cNvPicPr>
      </xdr:nvPicPr>
      <xdr:blipFill>
        <a:blip xmlns:r="http://schemas.openxmlformats.org/officeDocument/2006/relationships" r:embed="rId8"/>
        <a:stretch>
          <a:fillRect/>
        </a:stretch>
      </xdr:blipFill>
      <xdr:spPr>
        <a:xfrm>
          <a:off x="612320" y="24914678"/>
          <a:ext cx="1080000" cy="1080000"/>
        </a:xfrm>
        <a:prstGeom prst="rect">
          <a:avLst/>
        </a:prstGeom>
      </xdr:spPr>
    </xdr:pic>
    <xdr:clientData/>
  </xdr:twoCellAnchor>
  <xdr:twoCellAnchor editAs="oneCell">
    <xdr:from>
      <xdr:col>0</xdr:col>
      <xdr:colOff>612320</xdr:colOff>
      <xdr:row>21</xdr:row>
      <xdr:rowOff>95248</xdr:rowOff>
    </xdr:from>
    <xdr:to>
      <xdr:col>1</xdr:col>
      <xdr:colOff>1079999</xdr:colOff>
      <xdr:row>21</xdr:row>
      <xdr:rowOff>1175248</xdr:rowOff>
    </xdr:to>
    <xdr:pic>
      <xdr:nvPicPr>
        <xdr:cNvPr id="51" name="Picture 50">
          <a:extLst>
            <a:ext uri="{FF2B5EF4-FFF2-40B4-BE49-F238E27FC236}">
              <a16:creationId xmlns:a16="http://schemas.microsoft.com/office/drawing/2014/main" id="{A332176F-BE55-4F43-CC2C-603FAA8A8D42}"/>
            </a:ext>
          </a:extLst>
        </xdr:cNvPr>
        <xdr:cNvPicPr>
          <a:picLocks/>
        </xdr:cNvPicPr>
      </xdr:nvPicPr>
      <xdr:blipFill>
        <a:blip xmlns:r="http://schemas.openxmlformats.org/officeDocument/2006/relationships" r:embed="rId9"/>
        <a:stretch>
          <a:fillRect/>
        </a:stretch>
      </xdr:blipFill>
      <xdr:spPr>
        <a:xfrm>
          <a:off x="612320" y="19769300"/>
          <a:ext cx="1080782" cy="1080000"/>
        </a:xfrm>
        <a:prstGeom prst="rect">
          <a:avLst/>
        </a:prstGeom>
      </xdr:spPr>
    </xdr:pic>
    <xdr:clientData/>
  </xdr:twoCellAnchor>
  <xdr:twoCellAnchor>
    <xdr:from>
      <xdr:col>2</xdr:col>
      <xdr:colOff>2562502</xdr:colOff>
      <xdr:row>1</xdr:row>
      <xdr:rowOff>145455</xdr:rowOff>
    </xdr:from>
    <xdr:to>
      <xdr:col>4</xdr:col>
      <xdr:colOff>1563325</xdr:colOff>
      <xdr:row>2</xdr:row>
      <xdr:rowOff>282529</xdr:rowOff>
    </xdr:to>
    <xdr:grpSp>
      <xdr:nvGrpSpPr>
        <xdr:cNvPr id="2" name="Group 1">
          <a:extLst>
            <a:ext uri="{FF2B5EF4-FFF2-40B4-BE49-F238E27FC236}">
              <a16:creationId xmlns:a16="http://schemas.microsoft.com/office/drawing/2014/main" id="{9E10B97D-D7A7-7BD5-BC6D-753A62A59D65}"/>
            </a:ext>
          </a:extLst>
        </xdr:cNvPr>
        <xdr:cNvGrpSpPr/>
      </xdr:nvGrpSpPr>
      <xdr:grpSpPr>
        <a:xfrm>
          <a:off x="4429402" y="697905"/>
          <a:ext cx="3220398" cy="413299"/>
          <a:chOff x="4514789" y="706146"/>
          <a:chExt cx="3445823" cy="360000"/>
        </a:xfrm>
      </xdr:grpSpPr>
      <xdr:pic>
        <xdr:nvPicPr>
          <xdr:cNvPr id="23" name="Picture 22">
            <a:extLst>
              <a:ext uri="{FF2B5EF4-FFF2-40B4-BE49-F238E27FC236}">
                <a16:creationId xmlns:a16="http://schemas.microsoft.com/office/drawing/2014/main" id="{C1D83C23-02D1-50E2-7C14-AD5F7DD53FB0}"/>
              </a:ext>
            </a:extLst>
          </xdr:cNvPr>
          <xdr:cNvPicPr>
            <a:picLocks/>
          </xdr:cNvPicPr>
        </xdr:nvPicPr>
        <xdr:blipFill>
          <a:blip xmlns:r="http://schemas.openxmlformats.org/officeDocument/2006/relationships" r:embed="rId4"/>
          <a:stretch>
            <a:fillRect/>
          </a:stretch>
        </xdr:blipFill>
        <xdr:spPr>
          <a:xfrm>
            <a:off x="4514789" y="706146"/>
            <a:ext cx="360000" cy="360000"/>
          </a:xfrm>
          <a:prstGeom prst="rect">
            <a:avLst/>
          </a:prstGeom>
        </xdr:spPr>
      </xdr:pic>
      <xdr:pic>
        <xdr:nvPicPr>
          <xdr:cNvPr id="25" name="Picture 24">
            <a:extLst>
              <a:ext uri="{FF2B5EF4-FFF2-40B4-BE49-F238E27FC236}">
                <a16:creationId xmlns:a16="http://schemas.microsoft.com/office/drawing/2014/main" id="{D47A492B-CC18-4544-851A-654A762E472B}"/>
              </a:ext>
            </a:extLst>
          </xdr:cNvPr>
          <xdr:cNvPicPr>
            <a:picLocks/>
          </xdr:cNvPicPr>
        </xdr:nvPicPr>
        <xdr:blipFill>
          <a:blip xmlns:r="http://schemas.openxmlformats.org/officeDocument/2006/relationships" r:embed="rId3"/>
          <a:stretch>
            <a:fillRect/>
          </a:stretch>
        </xdr:blipFill>
        <xdr:spPr>
          <a:xfrm>
            <a:off x="4900517" y="706146"/>
            <a:ext cx="360000" cy="360000"/>
          </a:xfrm>
          <a:prstGeom prst="rect">
            <a:avLst/>
          </a:prstGeom>
        </xdr:spPr>
      </xdr:pic>
      <xdr:pic>
        <xdr:nvPicPr>
          <xdr:cNvPr id="27" name="Picture 26">
            <a:extLst>
              <a:ext uri="{FF2B5EF4-FFF2-40B4-BE49-F238E27FC236}">
                <a16:creationId xmlns:a16="http://schemas.microsoft.com/office/drawing/2014/main" id="{993CAD68-F7E8-5B23-6E93-CB05B5D14BB6}"/>
              </a:ext>
            </a:extLst>
          </xdr:cNvPr>
          <xdr:cNvPicPr>
            <a:picLocks/>
          </xdr:cNvPicPr>
        </xdr:nvPicPr>
        <xdr:blipFill>
          <a:blip xmlns:r="http://schemas.openxmlformats.org/officeDocument/2006/relationships" r:embed="rId2"/>
          <a:stretch>
            <a:fillRect/>
          </a:stretch>
        </xdr:blipFill>
        <xdr:spPr>
          <a:xfrm>
            <a:off x="5286245" y="706146"/>
            <a:ext cx="360000" cy="360000"/>
          </a:xfrm>
          <a:prstGeom prst="rect">
            <a:avLst/>
          </a:prstGeom>
        </xdr:spPr>
      </xdr:pic>
      <xdr:pic>
        <xdr:nvPicPr>
          <xdr:cNvPr id="29" name="Picture 28">
            <a:extLst>
              <a:ext uri="{FF2B5EF4-FFF2-40B4-BE49-F238E27FC236}">
                <a16:creationId xmlns:a16="http://schemas.microsoft.com/office/drawing/2014/main" id="{822910FE-501C-2133-CD1A-17495F58D97F}"/>
              </a:ext>
            </a:extLst>
          </xdr:cNvPr>
          <xdr:cNvPicPr>
            <a:picLocks/>
          </xdr:cNvPicPr>
        </xdr:nvPicPr>
        <xdr:blipFill>
          <a:blip xmlns:r="http://schemas.openxmlformats.org/officeDocument/2006/relationships" r:embed="rId5"/>
          <a:stretch>
            <a:fillRect/>
          </a:stretch>
        </xdr:blipFill>
        <xdr:spPr>
          <a:xfrm>
            <a:off x="5671973" y="706146"/>
            <a:ext cx="360000" cy="360000"/>
          </a:xfrm>
          <a:prstGeom prst="rect">
            <a:avLst/>
          </a:prstGeom>
        </xdr:spPr>
      </xdr:pic>
      <xdr:pic>
        <xdr:nvPicPr>
          <xdr:cNvPr id="31" name="Picture 30">
            <a:extLst>
              <a:ext uri="{FF2B5EF4-FFF2-40B4-BE49-F238E27FC236}">
                <a16:creationId xmlns:a16="http://schemas.microsoft.com/office/drawing/2014/main" id="{20F78AD2-B74F-3A09-5A43-B32F60D93DF4}"/>
              </a:ext>
            </a:extLst>
          </xdr:cNvPr>
          <xdr:cNvPicPr>
            <a:picLocks/>
          </xdr:cNvPicPr>
        </xdr:nvPicPr>
        <xdr:blipFill>
          <a:blip xmlns:r="http://schemas.openxmlformats.org/officeDocument/2006/relationships" r:embed="rId6"/>
          <a:stretch>
            <a:fillRect/>
          </a:stretch>
        </xdr:blipFill>
        <xdr:spPr>
          <a:xfrm>
            <a:off x="6057701" y="706146"/>
            <a:ext cx="360000" cy="360000"/>
          </a:xfrm>
          <a:prstGeom prst="rect">
            <a:avLst/>
          </a:prstGeom>
        </xdr:spPr>
      </xdr:pic>
      <xdr:pic>
        <xdr:nvPicPr>
          <xdr:cNvPr id="39" name="Picture 38">
            <a:extLst>
              <a:ext uri="{FF2B5EF4-FFF2-40B4-BE49-F238E27FC236}">
                <a16:creationId xmlns:a16="http://schemas.microsoft.com/office/drawing/2014/main" id="{1880A891-EA88-473D-85EF-F4501D8F9557}"/>
              </a:ext>
            </a:extLst>
          </xdr:cNvPr>
          <xdr:cNvPicPr>
            <a:picLocks/>
          </xdr:cNvPicPr>
        </xdr:nvPicPr>
        <xdr:blipFill>
          <a:blip xmlns:r="http://schemas.openxmlformats.org/officeDocument/2006/relationships" r:embed="rId7"/>
          <a:stretch>
            <a:fillRect/>
          </a:stretch>
        </xdr:blipFill>
        <xdr:spPr>
          <a:xfrm>
            <a:off x="6443429" y="706146"/>
            <a:ext cx="360000" cy="360000"/>
          </a:xfrm>
          <a:prstGeom prst="rect">
            <a:avLst/>
          </a:prstGeom>
        </xdr:spPr>
      </xdr:pic>
      <xdr:pic>
        <xdr:nvPicPr>
          <xdr:cNvPr id="47" name="Picture 46">
            <a:extLst>
              <a:ext uri="{FF2B5EF4-FFF2-40B4-BE49-F238E27FC236}">
                <a16:creationId xmlns:a16="http://schemas.microsoft.com/office/drawing/2014/main" id="{1659DA77-934A-116D-59AA-860FE3B92351}"/>
              </a:ext>
            </a:extLst>
          </xdr:cNvPr>
          <xdr:cNvPicPr>
            <a:picLocks/>
          </xdr:cNvPicPr>
        </xdr:nvPicPr>
        <xdr:blipFill>
          <a:blip xmlns:r="http://schemas.openxmlformats.org/officeDocument/2006/relationships" r:embed="rId9"/>
          <a:stretch>
            <a:fillRect/>
          </a:stretch>
        </xdr:blipFill>
        <xdr:spPr>
          <a:xfrm>
            <a:off x="6829157" y="706146"/>
            <a:ext cx="360000" cy="360000"/>
          </a:xfrm>
          <a:prstGeom prst="rect">
            <a:avLst/>
          </a:prstGeom>
        </xdr:spPr>
      </xdr:pic>
      <xdr:pic>
        <xdr:nvPicPr>
          <xdr:cNvPr id="49" name="Picture 48">
            <a:extLst>
              <a:ext uri="{FF2B5EF4-FFF2-40B4-BE49-F238E27FC236}">
                <a16:creationId xmlns:a16="http://schemas.microsoft.com/office/drawing/2014/main" id="{DEFB1688-1070-2451-7262-213D0B904C42}"/>
              </a:ext>
            </a:extLst>
          </xdr:cNvPr>
          <xdr:cNvPicPr>
            <a:picLocks/>
          </xdr:cNvPicPr>
        </xdr:nvPicPr>
        <xdr:blipFill>
          <a:blip xmlns:r="http://schemas.openxmlformats.org/officeDocument/2006/relationships" r:embed="rId8"/>
          <a:stretch>
            <a:fillRect/>
          </a:stretch>
        </xdr:blipFill>
        <xdr:spPr>
          <a:xfrm>
            <a:off x="7214885" y="706146"/>
            <a:ext cx="360000" cy="360000"/>
          </a:xfrm>
          <a:prstGeom prst="rect">
            <a:avLst/>
          </a:prstGeom>
        </xdr:spPr>
      </xdr:pic>
      <xdr:pic>
        <xdr:nvPicPr>
          <xdr:cNvPr id="53" name="Picture 52">
            <a:extLst>
              <a:ext uri="{FF2B5EF4-FFF2-40B4-BE49-F238E27FC236}">
                <a16:creationId xmlns:a16="http://schemas.microsoft.com/office/drawing/2014/main" id="{7AA366C4-862E-2895-2A27-034902DA1870}"/>
              </a:ext>
            </a:extLst>
          </xdr:cNvPr>
          <xdr:cNvPicPr>
            <a:picLocks/>
          </xdr:cNvPicPr>
        </xdr:nvPicPr>
        <xdr:blipFill>
          <a:blip xmlns:r="http://schemas.openxmlformats.org/officeDocument/2006/relationships" r:embed="rId10"/>
          <a:stretch>
            <a:fillRect/>
          </a:stretch>
        </xdr:blipFill>
        <xdr:spPr>
          <a:xfrm>
            <a:off x="7600612" y="706146"/>
            <a:ext cx="360000" cy="360000"/>
          </a:xfrm>
          <a:prstGeom prst="rect">
            <a:avLst/>
          </a:prstGeom>
        </xdr:spPr>
      </xdr:pic>
    </xdr:grpSp>
    <xdr:clientData/>
  </xdr:twoCellAnchor>
  <xdr:twoCellAnchor editAs="oneCell">
    <xdr:from>
      <xdr:col>0</xdr:col>
      <xdr:colOff>612320</xdr:colOff>
      <xdr:row>26</xdr:row>
      <xdr:rowOff>102568</xdr:rowOff>
    </xdr:from>
    <xdr:to>
      <xdr:col>1</xdr:col>
      <xdr:colOff>1079999</xdr:colOff>
      <xdr:row>26</xdr:row>
      <xdr:rowOff>1182568</xdr:rowOff>
    </xdr:to>
    <xdr:pic>
      <xdr:nvPicPr>
        <xdr:cNvPr id="54" name="Picture 53">
          <a:extLst>
            <a:ext uri="{FF2B5EF4-FFF2-40B4-BE49-F238E27FC236}">
              <a16:creationId xmlns:a16="http://schemas.microsoft.com/office/drawing/2014/main" id="{3F0013ED-183E-57B0-4EDE-EFF79D9243EB}"/>
            </a:ext>
          </a:extLst>
        </xdr:cNvPr>
        <xdr:cNvPicPr>
          <a:picLocks/>
        </xdr:cNvPicPr>
      </xdr:nvPicPr>
      <xdr:blipFill>
        <a:blip xmlns:r="http://schemas.openxmlformats.org/officeDocument/2006/relationships" r:embed="rId10"/>
        <a:stretch>
          <a:fillRect/>
        </a:stretch>
      </xdr:blipFill>
      <xdr:spPr>
        <a:xfrm>
          <a:off x="612320" y="28797999"/>
          <a:ext cx="1080782" cy="10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28575</xdr:colOff>
      <xdr:row>0</xdr:row>
      <xdr:rowOff>0</xdr:rowOff>
    </xdr:from>
    <xdr:ext cx="1651000" cy="571044"/>
    <xdr:pic>
      <xdr:nvPicPr>
        <xdr:cNvPr id="4" name="Picture 3">
          <a:extLst>
            <a:ext uri="{FF2B5EF4-FFF2-40B4-BE49-F238E27FC236}">
              <a16:creationId xmlns:a16="http://schemas.microsoft.com/office/drawing/2014/main" id="{9E19F1FB-2942-457A-B644-5866FA079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1651000" cy="571044"/>
        </a:xfrm>
        <a:prstGeom prst="rect">
          <a:avLst/>
        </a:prstGeom>
      </xdr:spPr>
    </xdr:pic>
    <xdr:clientData/>
  </xdr:oneCellAnchor>
  <xdr:twoCellAnchor editAs="oneCell">
    <xdr:from>
      <xdr:col>0</xdr:col>
      <xdr:colOff>561975</xdr:colOff>
      <xdr:row>1</xdr:row>
      <xdr:rowOff>95250</xdr:rowOff>
    </xdr:from>
    <xdr:to>
      <xdr:col>14</xdr:col>
      <xdr:colOff>601271</xdr:colOff>
      <xdr:row>57</xdr:row>
      <xdr:rowOff>160406</xdr:rowOff>
    </xdr:to>
    <xdr:pic>
      <xdr:nvPicPr>
        <xdr:cNvPr id="7" name="Picture 6">
          <a:extLst>
            <a:ext uri="{FF2B5EF4-FFF2-40B4-BE49-F238E27FC236}">
              <a16:creationId xmlns:a16="http://schemas.microsoft.com/office/drawing/2014/main" id="{486C162C-C685-643C-BFCD-777CE8D981C9}"/>
            </a:ext>
          </a:extLst>
        </xdr:cNvPr>
        <xdr:cNvPicPr>
          <a:picLocks noChangeAspect="1"/>
        </xdr:cNvPicPr>
      </xdr:nvPicPr>
      <xdr:blipFill>
        <a:blip xmlns:r="http://schemas.openxmlformats.org/officeDocument/2006/relationships" r:embed="rId2"/>
        <a:stretch>
          <a:fillRect/>
        </a:stretch>
      </xdr:blipFill>
      <xdr:spPr>
        <a:xfrm>
          <a:off x="561975" y="656167"/>
          <a:ext cx="9077463" cy="10140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434975</xdr:colOff>
      <xdr:row>1</xdr:row>
      <xdr:rowOff>12244</xdr:rowOff>
    </xdr:to>
    <xdr:pic>
      <xdr:nvPicPr>
        <xdr:cNvPr id="2" name="Picture 1">
          <a:extLst>
            <a:ext uri="{FF2B5EF4-FFF2-40B4-BE49-F238E27FC236}">
              <a16:creationId xmlns:a16="http://schemas.microsoft.com/office/drawing/2014/main" id="{767D29DE-CA74-47AA-9236-602BF54A1E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825" cy="574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434975</xdr:colOff>
      <xdr:row>1</xdr:row>
      <xdr:rowOff>15419</xdr:rowOff>
    </xdr:to>
    <xdr:pic>
      <xdr:nvPicPr>
        <xdr:cNvPr id="2" name="Picture 1">
          <a:extLst>
            <a:ext uri="{FF2B5EF4-FFF2-40B4-BE49-F238E27FC236}">
              <a16:creationId xmlns:a16="http://schemas.microsoft.com/office/drawing/2014/main" id="{02F8BC19-BA2F-4B63-923A-C63A2E161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4650" cy="5710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434975</xdr:colOff>
      <xdr:row>1</xdr:row>
      <xdr:rowOff>15419</xdr:rowOff>
    </xdr:to>
    <xdr:pic>
      <xdr:nvPicPr>
        <xdr:cNvPr id="2" name="Picture 1">
          <a:extLst>
            <a:ext uri="{FF2B5EF4-FFF2-40B4-BE49-F238E27FC236}">
              <a16:creationId xmlns:a16="http://schemas.microsoft.com/office/drawing/2014/main" id="{317A69A0-4B7A-4A72-ADB8-9A01400CB6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4650" cy="571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457200</xdr:colOff>
      <xdr:row>1</xdr:row>
      <xdr:rowOff>19864</xdr:rowOff>
    </xdr:to>
    <xdr:pic>
      <xdr:nvPicPr>
        <xdr:cNvPr id="2" name="Picture 1">
          <a:extLst>
            <a:ext uri="{FF2B5EF4-FFF2-40B4-BE49-F238E27FC236}">
              <a16:creationId xmlns:a16="http://schemas.microsoft.com/office/drawing/2014/main" id="{4679AE8B-E78B-45BB-80CB-B275D722A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1647825" cy="574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0</xdr:rowOff>
    </xdr:from>
    <xdr:ext cx="1651000" cy="571044"/>
    <xdr:pic>
      <xdr:nvPicPr>
        <xdr:cNvPr id="4" name="Picture 3">
          <a:extLst>
            <a:ext uri="{FF2B5EF4-FFF2-40B4-BE49-F238E27FC236}">
              <a16:creationId xmlns:a16="http://schemas.microsoft.com/office/drawing/2014/main" id="{9D74AD69-548D-4A87-86AA-3615BF7E64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542925"/>
          <a:ext cx="1651000" cy="57104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4</xdr:col>
      <xdr:colOff>2523400</xdr:colOff>
      <xdr:row>66</xdr:row>
      <xdr:rowOff>1181385</xdr:rowOff>
    </xdr:from>
    <xdr:to>
      <xdr:col>4</xdr:col>
      <xdr:colOff>3839442</xdr:colOff>
      <xdr:row>66</xdr:row>
      <xdr:rowOff>1619342</xdr:rowOff>
    </xdr:to>
    <xdr:pic>
      <xdr:nvPicPr>
        <xdr:cNvPr id="2" name="Picture 1">
          <a:extLst>
            <a:ext uri="{FF2B5EF4-FFF2-40B4-BE49-F238E27FC236}">
              <a16:creationId xmlns:a16="http://schemas.microsoft.com/office/drawing/2014/main" id="{6BFAC63E-63B2-41B6-867D-3C448388BDC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43075" y="45967935"/>
          <a:ext cx="1316042" cy="437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2724416</xdr:colOff>
      <xdr:row>68</xdr:row>
      <xdr:rowOff>822095</xdr:rowOff>
    </xdr:from>
    <xdr:to>
      <xdr:col>4</xdr:col>
      <xdr:colOff>4001153</xdr:colOff>
      <xdr:row>68</xdr:row>
      <xdr:rowOff>1219717</xdr:rowOff>
    </xdr:to>
    <xdr:pic>
      <xdr:nvPicPr>
        <xdr:cNvPr id="4" name="Picture 3">
          <a:extLst>
            <a:ext uri="{FF2B5EF4-FFF2-40B4-BE49-F238E27FC236}">
              <a16:creationId xmlns:a16="http://schemas.microsoft.com/office/drawing/2014/main" id="{C01E73B0-8C21-487D-B117-79D20F55B07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44091" y="48713795"/>
          <a:ext cx="1276737" cy="397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10583</xdr:colOff>
      <xdr:row>0</xdr:row>
      <xdr:rowOff>10584</xdr:rowOff>
    </xdr:from>
    <xdr:to>
      <xdr:col>2</xdr:col>
      <xdr:colOff>460374</xdr:colOff>
      <xdr:row>1</xdr:row>
      <xdr:rowOff>16478</xdr:rowOff>
    </xdr:to>
    <xdr:pic>
      <xdr:nvPicPr>
        <xdr:cNvPr id="5" name="Picture 4">
          <a:extLst>
            <a:ext uri="{FF2B5EF4-FFF2-40B4-BE49-F238E27FC236}">
              <a16:creationId xmlns:a16="http://schemas.microsoft.com/office/drawing/2014/main" id="{8EECF12D-FC36-4D9D-9277-266D66D3D9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83" y="10584"/>
          <a:ext cx="1613958" cy="553052"/>
        </a:xfrm>
        <a:prstGeom prst="rect">
          <a:avLst/>
        </a:prstGeom>
      </xdr:spPr>
    </xdr:pic>
    <xdr:clientData/>
  </xdr:twoCellAnchor>
  <xdr:twoCellAnchor>
    <xdr:from>
      <xdr:col>4</xdr:col>
      <xdr:colOff>3126612</xdr:colOff>
      <xdr:row>74</xdr:row>
      <xdr:rowOff>1641145</xdr:rowOff>
    </xdr:from>
    <xdr:to>
      <xdr:col>4</xdr:col>
      <xdr:colOff>4733162</xdr:colOff>
      <xdr:row>74</xdr:row>
      <xdr:rowOff>1982738</xdr:rowOff>
    </xdr:to>
    <xdr:pic>
      <xdr:nvPicPr>
        <xdr:cNvPr id="13" name="Picture 12">
          <a:extLst>
            <a:ext uri="{FF2B5EF4-FFF2-40B4-BE49-F238E27FC236}">
              <a16:creationId xmlns:a16="http://schemas.microsoft.com/office/drawing/2014/main" id="{4856CDD3-AD89-4CA2-A3EC-10DD967E2AFB}"/>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6287" y="68582845"/>
          <a:ext cx="1606550" cy="341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3247278</xdr:colOff>
      <xdr:row>75</xdr:row>
      <xdr:rowOff>874339</xdr:rowOff>
    </xdr:from>
    <xdr:to>
      <xdr:col>4</xdr:col>
      <xdr:colOff>4237878</xdr:colOff>
      <xdr:row>75</xdr:row>
      <xdr:rowOff>1200692</xdr:rowOff>
    </xdr:to>
    <xdr:pic>
      <xdr:nvPicPr>
        <xdr:cNvPr id="14" name="Picture 13">
          <a:extLst>
            <a:ext uri="{FF2B5EF4-FFF2-40B4-BE49-F238E27FC236}">
              <a16:creationId xmlns:a16="http://schemas.microsoft.com/office/drawing/2014/main" id="{A5AE309C-DBDA-4F15-8948-FEB6C4210D5C}"/>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6953" y="71387914"/>
          <a:ext cx="990600" cy="326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3174365</xdr:colOff>
      <xdr:row>76</xdr:row>
      <xdr:rowOff>830615</xdr:rowOff>
    </xdr:from>
    <xdr:to>
      <xdr:col>4</xdr:col>
      <xdr:colOff>4787900</xdr:colOff>
      <xdr:row>76</xdr:row>
      <xdr:rowOff>1178558</xdr:rowOff>
    </xdr:to>
    <xdr:pic>
      <xdr:nvPicPr>
        <xdr:cNvPr id="15" name="Picture 14">
          <a:extLst>
            <a:ext uri="{FF2B5EF4-FFF2-40B4-BE49-F238E27FC236}">
              <a16:creationId xmlns:a16="http://schemas.microsoft.com/office/drawing/2014/main" id="{D232B365-F9CF-4110-BE39-0DF465F73D4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4040" y="73344440"/>
          <a:ext cx="1613535" cy="34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2143088</xdr:colOff>
      <xdr:row>69</xdr:row>
      <xdr:rowOff>1597133</xdr:rowOff>
    </xdr:from>
    <xdr:to>
      <xdr:col>4</xdr:col>
      <xdr:colOff>3993478</xdr:colOff>
      <xdr:row>69</xdr:row>
      <xdr:rowOff>1940033</xdr:rowOff>
    </xdr:to>
    <xdr:pic>
      <xdr:nvPicPr>
        <xdr:cNvPr id="19" name="Picture 18">
          <a:extLst>
            <a:ext uri="{FF2B5EF4-FFF2-40B4-BE49-F238E27FC236}">
              <a16:creationId xmlns:a16="http://schemas.microsoft.com/office/drawing/2014/main" id="{A9DE43B4-92B4-7457-E60F-545DB1122B5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62763" y="51489083"/>
          <a:ext cx="185039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2172717</xdr:colOff>
      <xdr:row>69</xdr:row>
      <xdr:rowOff>2900614</xdr:rowOff>
    </xdr:from>
    <xdr:to>
      <xdr:col>4</xdr:col>
      <xdr:colOff>4011677</xdr:colOff>
      <xdr:row>69</xdr:row>
      <xdr:rowOff>3243514</xdr:rowOff>
    </xdr:to>
    <xdr:pic>
      <xdr:nvPicPr>
        <xdr:cNvPr id="21" name="Picture 20">
          <a:extLst>
            <a:ext uri="{FF2B5EF4-FFF2-40B4-BE49-F238E27FC236}">
              <a16:creationId xmlns:a16="http://schemas.microsoft.com/office/drawing/2014/main" id="{281F969A-5231-2735-7D5C-84D4A6B5891B}"/>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00877" y="64551494"/>
          <a:ext cx="183896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2498562</xdr:colOff>
      <xdr:row>70</xdr:row>
      <xdr:rowOff>1046977</xdr:rowOff>
    </xdr:from>
    <xdr:to>
      <xdr:col>4</xdr:col>
      <xdr:colOff>3599652</xdr:colOff>
      <xdr:row>70</xdr:row>
      <xdr:rowOff>1372097</xdr:rowOff>
    </xdr:to>
    <xdr:pic>
      <xdr:nvPicPr>
        <xdr:cNvPr id="18" name="Picture 22">
          <a:extLst>
            <a:ext uri="{FF2B5EF4-FFF2-40B4-BE49-F238E27FC236}">
              <a16:creationId xmlns:a16="http://schemas.microsoft.com/office/drawing/2014/main" id="{759D7461-DFCD-0FD1-FE66-9A57F51DBFB8}"/>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18237" y="56120527"/>
          <a:ext cx="1101090" cy="32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1993079</xdr:colOff>
      <xdr:row>70</xdr:row>
      <xdr:rowOff>2149810</xdr:rowOff>
    </xdr:from>
    <xdr:to>
      <xdr:col>4</xdr:col>
      <xdr:colOff>3927289</xdr:colOff>
      <xdr:row>70</xdr:row>
      <xdr:rowOff>2492710</xdr:rowOff>
    </xdr:to>
    <xdr:pic>
      <xdr:nvPicPr>
        <xdr:cNvPr id="20" name="Picture 23">
          <a:extLst>
            <a:ext uri="{FF2B5EF4-FFF2-40B4-BE49-F238E27FC236}">
              <a16:creationId xmlns:a16="http://schemas.microsoft.com/office/drawing/2014/main" id="{273DEAF8-BB07-B24A-9EF6-883BB9EEB695}"/>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12754" y="57223360"/>
          <a:ext cx="193421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2497754</xdr:colOff>
      <xdr:row>71</xdr:row>
      <xdr:rowOff>760319</xdr:rowOff>
    </xdr:from>
    <xdr:to>
      <xdr:col>4</xdr:col>
      <xdr:colOff>3581064</xdr:colOff>
      <xdr:row>71</xdr:row>
      <xdr:rowOff>1092424</xdr:rowOff>
    </xdr:to>
    <xdr:pic>
      <xdr:nvPicPr>
        <xdr:cNvPr id="25" name="Picture 24">
          <a:extLst>
            <a:ext uri="{FF2B5EF4-FFF2-40B4-BE49-F238E27FC236}">
              <a16:creationId xmlns:a16="http://schemas.microsoft.com/office/drawing/2014/main" id="{66129456-4DFD-F812-D6FA-567FDE8E14D9}"/>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17429" y="61034519"/>
          <a:ext cx="1083310" cy="332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2352444</xdr:colOff>
      <xdr:row>72</xdr:row>
      <xdr:rowOff>1085745</xdr:rowOff>
    </xdr:from>
    <xdr:to>
      <xdr:col>4</xdr:col>
      <xdr:colOff>3381144</xdr:colOff>
      <xdr:row>72</xdr:row>
      <xdr:rowOff>1421025</xdr:rowOff>
    </xdr:to>
    <xdr:pic>
      <xdr:nvPicPr>
        <xdr:cNvPr id="8" name="Picture 26">
          <a:extLst>
            <a:ext uri="{FF2B5EF4-FFF2-40B4-BE49-F238E27FC236}">
              <a16:creationId xmlns:a16="http://schemas.microsoft.com/office/drawing/2014/main" id="{8109DC8D-5125-4C65-AFBA-9B5FE19656E9}"/>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81594" y="66874920"/>
          <a:ext cx="1028700"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2226898</xdr:colOff>
      <xdr:row>72</xdr:row>
      <xdr:rowOff>2374048</xdr:rowOff>
    </xdr:from>
    <xdr:to>
      <xdr:col>4</xdr:col>
      <xdr:colOff>3331798</xdr:colOff>
      <xdr:row>72</xdr:row>
      <xdr:rowOff>2692183</xdr:rowOff>
    </xdr:to>
    <xdr:pic>
      <xdr:nvPicPr>
        <xdr:cNvPr id="9" name="Picture 28">
          <a:extLst>
            <a:ext uri="{FF2B5EF4-FFF2-40B4-BE49-F238E27FC236}">
              <a16:creationId xmlns:a16="http://schemas.microsoft.com/office/drawing/2014/main" id="{59875B1D-B7D2-4920-A141-E38C8EA94B27}"/>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56048" y="68163223"/>
          <a:ext cx="1104900" cy="318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2655421</xdr:colOff>
      <xdr:row>63</xdr:row>
      <xdr:rowOff>1193475</xdr:rowOff>
    </xdr:from>
    <xdr:to>
      <xdr:col>4</xdr:col>
      <xdr:colOff>3988877</xdr:colOff>
      <xdr:row>63</xdr:row>
      <xdr:rowOff>1590114</xdr:rowOff>
    </xdr:to>
    <xdr:pic>
      <xdr:nvPicPr>
        <xdr:cNvPr id="7" name="Picture 6">
          <a:extLst>
            <a:ext uri="{FF2B5EF4-FFF2-40B4-BE49-F238E27FC236}">
              <a16:creationId xmlns:a16="http://schemas.microsoft.com/office/drawing/2014/main" id="{B8E5A3E2-9708-4495-B085-899E285A2B4F}"/>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75096" y="38417175"/>
          <a:ext cx="1333456" cy="396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2744534</xdr:colOff>
      <xdr:row>62</xdr:row>
      <xdr:rowOff>1220897</xdr:rowOff>
    </xdr:from>
    <xdr:to>
      <xdr:col>4</xdr:col>
      <xdr:colOff>4077990</xdr:colOff>
      <xdr:row>62</xdr:row>
      <xdr:rowOff>1610551</xdr:rowOff>
    </xdr:to>
    <xdr:pic>
      <xdr:nvPicPr>
        <xdr:cNvPr id="10" name="Picture 9">
          <a:extLst>
            <a:ext uri="{FF2B5EF4-FFF2-40B4-BE49-F238E27FC236}">
              <a16:creationId xmlns:a16="http://schemas.microsoft.com/office/drawing/2014/main" id="{9D9F1F6B-3FD5-44D1-816F-F51E9E4C4EAD}"/>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64209" y="35996672"/>
          <a:ext cx="1333456" cy="389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2485545</xdr:colOff>
      <xdr:row>64</xdr:row>
      <xdr:rowOff>1154863</xdr:rowOff>
    </xdr:from>
    <xdr:to>
      <xdr:col>4</xdr:col>
      <xdr:colOff>3819001</xdr:colOff>
      <xdr:row>64</xdr:row>
      <xdr:rowOff>1554042</xdr:rowOff>
    </xdr:to>
    <xdr:pic>
      <xdr:nvPicPr>
        <xdr:cNvPr id="11" name="Picture 10">
          <a:extLst>
            <a:ext uri="{FF2B5EF4-FFF2-40B4-BE49-F238E27FC236}">
              <a16:creationId xmlns:a16="http://schemas.microsoft.com/office/drawing/2014/main" id="{D55690F3-32A8-4DD9-ACC8-8E93FAACA4A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05220" y="40826488"/>
          <a:ext cx="1333456" cy="399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2398182</xdr:colOff>
      <xdr:row>65</xdr:row>
      <xdr:rowOff>1484615</xdr:rowOff>
    </xdr:from>
    <xdr:to>
      <xdr:col>4</xdr:col>
      <xdr:colOff>3731638</xdr:colOff>
      <xdr:row>65</xdr:row>
      <xdr:rowOff>1888874</xdr:rowOff>
    </xdr:to>
    <xdr:pic>
      <xdr:nvPicPr>
        <xdr:cNvPr id="12" name="Picture 11">
          <a:extLst>
            <a:ext uri="{FF2B5EF4-FFF2-40B4-BE49-F238E27FC236}">
              <a16:creationId xmlns:a16="http://schemas.microsoft.com/office/drawing/2014/main" id="{860CE67A-479C-4E4E-8B28-C695A0869CB1}"/>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17857" y="43604165"/>
          <a:ext cx="1333456" cy="404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4052998</xdr:colOff>
      <xdr:row>64</xdr:row>
      <xdr:rowOff>1035467</xdr:rowOff>
    </xdr:from>
    <xdr:to>
      <xdr:col>6</xdr:col>
      <xdr:colOff>5631347</xdr:colOff>
      <xdr:row>64</xdr:row>
      <xdr:rowOff>1566235</xdr:rowOff>
    </xdr:to>
    <xdr:pic>
      <xdr:nvPicPr>
        <xdr:cNvPr id="2" name="Picture 1">
          <a:extLst>
            <a:ext uri="{FF2B5EF4-FFF2-40B4-BE49-F238E27FC236}">
              <a16:creationId xmlns:a16="http://schemas.microsoft.com/office/drawing/2014/main" id="{03ED6460-647E-4779-8B14-0D0B9E9FC75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82773" y="48860492"/>
          <a:ext cx="1578349" cy="53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4010291</xdr:colOff>
      <xdr:row>66</xdr:row>
      <xdr:rowOff>498880</xdr:rowOff>
    </xdr:from>
    <xdr:to>
      <xdr:col>6</xdr:col>
      <xdr:colOff>5284488</xdr:colOff>
      <xdr:row>66</xdr:row>
      <xdr:rowOff>900312</xdr:rowOff>
    </xdr:to>
    <xdr:pic>
      <xdr:nvPicPr>
        <xdr:cNvPr id="4" name="Picture 3">
          <a:extLst>
            <a:ext uri="{FF2B5EF4-FFF2-40B4-BE49-F238E27FC236}">
              <a16:creationId xmlns:a16="http://schemas.microsoft.com/office/drawing/2014/main" id="{601165AD-5C33-4CFD-82FE-531A36BC5BD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40066" y="52467280"/>
          <a:ext cx="1274197" cy="401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472016</xdr:colOff>
      <xdr:row>1</xdr:row>
      <xdr:rowOff>15419</xdr:rowOff>
    </xdr:to>
    <xdr:pic>
      <xdr:nvPicPr>
        <xdr:cNvPr id="5" name="Picture 4">
          <a:extLst>
            <a:ext uri="{FF2B5EF4-FFF2-40B4-BE49-F238E27FC236}">
              <a16:creationId xmlns:a16="http://schemas.microsoft.com/office/drawing/2014/main" id="{1D01A96D-609B-4AAE-A798-24DB810C30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26658" cy="565752"/>
        </a:xfrm>
        <a:prstGeom prst="rect">
          <a:avLst/>
        </a:prstGeom>
      </xdr:spPr>
    </xdr:pic>
    <xdr:clientData/>
  </xdr:twoCellAnchor>
  <xdr:twoCellAnchor>
    <xdr:from>
      <xdr:col>6</xdr:col>
      <xdr:colOff>4117303</xdr:colOff>
      <xdr:row>67</xdr:row>
      <xdr:rowOff>428733</xdr:rowOff>
    </xdr:from>
    <xdr:to>
      <xdr:col>6</xdr:col>
      <xdr:colOff>5965153</xdr:colOff>
      <xdr:row>67</xdr:row>
      <xdr:rowOff>771633</xdr:rowOff>
    </xdr:to>
    <xdr:pic>
      <xdr:nvPicPr>
        <xdr:cNvPr id="10" name="Picture 9">
          <a:extLst>
            <a:ext uri="{FF2B5EF4-FFF2-40B4-BE49-F238E27FC236}">
              <a16:creationId xmlns:a16="http://schemas.microsoft.com/office/drawing/2014/main" id="{93F2B8DA-B876-4A03-A170-4AD7F6A599BE}"/>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47078" y="55159383"/>
          <a:ext cx="18478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4104387</xdr:colOff>
      <xdr:row>67</xdr:row>
      <xdr:rowOff>1777934</xdr:rowOff>
    </xdr:from>
    <xdr:to>
      <xdr:col>6</xdr:col>
      <xdr:colOff>5945887</xdr:colOff>
      <xdr:row>67</xdr:row>
      <xdr:rowOff>2120834</xdr:rowOff>
    </xdr:to>
    <xdr:pic>
      <xdr:nvPicPr>
        <xdr:cNvPr id="11" name="Picture 10">
          <a:extLst>
            <a:ext uri="{FF2B5EF4-FFF2-40B4-BE49-F238E27FC236}">
              <a16:creationId xmlns:a16="http://schemas.microsoft.com/office/drawing/2014/main" id="{7CDCF10E-9A77-49E9-83A2-34589E939B32}"/>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34162" y="56508584"/>
          <a:ext cx="18415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3969577</xdr:colOff>
      <xdr:row>70</xdr:row>
      <xdr:rowOff>428731</xdr:rowOff>
    </xdr:from>
    <xdr:to>
      <xdr:col>6</xdr:col>
      <xdr:colOff>4998277</xdr:colOff>
      <xdr:row>70</xdr:row>
      <xdr:rowOff>758931</xdr:rowOff>
    </xdr:to>
    <xdr:pic>
      <xdr:nvPicPr>
        <xdr:cNvPr id="15" name="Picture 14">
          <a:extLst>
            <a:ext uri="{FF2B5EF4-FFF2-40B4-BE49-F238E27FC236}">
              <a16:creationId xmlns:a16="http://schemas.microsoft.com/office/drawing/2014/main" id="{1C411F06-7395-4B4A-B69D-83C8515D5117}"/>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9352" y="67218031"/>
          <a:ext cx="10287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455405</xdr:colOff>
      <xdr:row>1</xdr:row>
      <xdr:rowOff>12244</xdr:rowOff>
    </xdr:to>
    <xdr:pic>
      <xdr:nvPicPr>
        <xdr:cNvPr id="5" name="Picture 4">
          <a:extLst>
            <a:ext uri="{FF2B5EF4-FFF2-40B4-BE49-F238E27FC236}">
              <a16:creationId xmlns:a16="http://schemas.microsoft.com/office/drawing/2014/main" id="{49270BC3-1ED8-4970-ACEA-93928FAC6C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825" cy="57421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65C039B-F70F-4D9C-9AB7-1D753B910406}"/>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auspost.com.au/content/dam/auspost_corp/media/documents/australia-post-modern-slavery-statement.pdf" TargetMode="External"/><Relationship Id="rId13" Type="http://schemas.openxmlformats.org/officeDocument/2006/relationships/drawing" Target="../drawings/drawing10.xml"/><Relationship Id="rId3" Type="http://schemas.openxmlformats.org/officeDocument/2006/relationships/hyperlink" Target="https://auspost.com.au/content/dam/auspost_corp/media/documents/australia-post-modern-slavery-statement.pdf" TargetMode="External"/><Relationship Id="rId7" Type="http://schemas.openxmlformats.org/officeDocument/2006/relationships/hyperlink" Target="https://auspost.com.au/content/dam/auspost_corp/media/documents/australia-post-modern-slavery-statement.pdf" TargetMode="External"/><Relationship Id="rId12" Type="http://schemas.openxmlformats.org/officeDocument/2006/relationships/hyperlink" Target="https://auspost.com.au/content/dam/auspost_corp/media/documents/australia-post-modern-slavery-statement.pdf" TargetMode="External"/><Relationship Id="rId2" Type="http://schemas.openxmlformats.org/officeDocument/2006/relationships/hyperlink" Target="https://auspost.com.au/content/dam/auspost_corp/media/documents/australia-post-modern-slavery-statement.pdf" TargetMode="External"/><Relationship Id="rId1" Type="http://schemas.openxmlformats.org/officeDocument/2006/relationships/hyperlink" Target="https://auspost.com.au/content/dam/auspost_corp/media/documents/australia-post-modern-slavery-statement.pdf" TargetMode="External"/><Relationship Id="rId6" Type="http://schemas.openxmlformats.org/officeDocument/2006/relationships/hyperlink" Target="https://auspost.com.au/content/dam/auspost_corp/media/documents/australia-post-modern-slavery-statement.pdf" TargetMode="External"/><Relationship Id="rId11" Type="http://schemas.openxmlformats.org/officeDocument/2006/relationships/hyperlink" Target="https://auspost.com.au/content/dam/auspost_corp/media/documents/australia-post-modern-slavery-statement.pdf" TargetMode="External"/><Relationship Id="rId5" Type="http://schemas.openxmlformats.org/officeDocument/2006/relationships/hyperlink" Target="https://auspost.com.au/content/dam/auspost_corp/media/documents/australia-post-modern-slavery-statement.pdf" TargetMode="External"/><Relationship Id="rId10" Type="http://schemas.openxmlformats.org/officeDocument/2006/relationships/hyperlink" Target="https://auspost.com.au/content/dam/auspost_corp/media/documents/australia-post-modern-slavery-statement.pdf" TargetMode="External"/><Relationship Id="rId4" Type="http://schemas.openxmlformats.org/officeDocument/2006/relationships/hyperlink" Target="https://auspost.com.au/content/dam/auspost_corp/media/documents/australia-post-modern-slavery-statement.pdf" TargetMode="External"/><Relationship Id="rId9" Type="http://schemas.openxmlformats.org/officeDocument/2006/relationships/hyperlink" Target="https://auspost.com.au/content/dam/auspost_corp/media/documents/reconciliation-action-plan.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9070-78CB-4636-B84D-5F701E4B997B}">
  <sheetPr>
    <tabColor rgb="FFC00000"/>
  </sheetPr>
  <dimension ref="A1:T44"/>
  <sheetViews>
    <sheetView tabSelected="1" zoomScaleNormal="100" workbookViewId="0"/>
  </sheetViews>
  <sheetFormatPr defaultColWidth="0" defaultRowHeight="15" zeroHeight="1"/>
  <cols>
    <col min="1" max="14" width="8.85546875" style="194" customWidth="1"/>
    <col min="15" max="15" width="35.85546875" style="194" customWidth="1"/>
    <col min="16" max="16" width="8.85546875" style="194" customWidth="1"/>
    <col min="17" max="17" width="35.85546875" style="194" customWidth="1"/>
    <col min="18" max="18" width="8.85546875" style="194" customWidth="1"/>
    <col min="19" max="19" width="35.85546875" style="194" customWidth="1"/>
    <col min="20" max="20" width="8.85546875" style="194" customWidth="1"/>
    <col min="21" max="16384" width="8.85546875" style="194" hidden="1"/>
  </cols>
  <sheetData>
    <row r="1" spans="2:19" s="325" customFormat="1" ht="44.1" customHeight="1"/>
    <row r="2" spans="2:19"/>
    <row r="3" spans="2:19" ht="27">
      <c r="B3" s="328" t="s">
        <v>0</v>
      </c>
      <c r="C3" s="329"/>
      <c r="D3" s="329"/>
      <c r="E3" s="329"/>
      <c r="F3" s="329"/>
      <c r="G3" s="329"/>
      <c r="H3" s="329"/>
      <c r="I3" s="329"/>
      <c r="J3" s="329"/>
      <c r="K3" s="329"/>
      <c r="L3" s="329"/>
      <c r="M3" s="329"/>
      <c r="O3" s="328" t="s">
        <v>1</v>
      </c>
      <c r="P3" s="329"/>
      <c r="Q3" s="329"/>
      <c r="R3" s="329"/>
      <c r="S3" s="329"/>
    </row>
    <row r="4" spans="2:19"/>
    <row r="5" spans="2:19" ht="18" customHeight="1">
      <c r="B5" s="450" t="s">
        <v>767</v>
      </c>
      <c r="C5" s="451"/>
      <c r="D5" s="451"/>
      <c r="E5" s="451"/>
      <c r="F5" s="451"/>
      <c r="G5" s="451"/>
      <c r="H5" s="451"/>
      <c r="I5" s="451"/>
      <c r="J5" s="451"/>
      <c r="K5" s="451"/>
      <c r="L5" s="451"/>
      <c r="M5" s="451"/>
    </row>
    <row r="6" spans="2:19" ht="18" customHeight="1">
      <c r="B6" s="451"/>
      <c r="C6" s="451"/>
      <c r="D6" s="451"/>
      <c r="E6" s="451"/>
      <c r="F6" s="451"/>
      <c r="G6" s="451"/>
      <c r="H6" s="451"/>
      <c r="I6" s="451"/>
      <c r="J6" s="451"/>
      <c r="K6" s="451"/>
      <c r="L6" s="451"/>
      <c r="M6" s="451"/>
      <c r="O6" s="326" t="s">
        <v>2</v>
      </c>
      <c r="Q6" s="326" t="s">
        <v>3</v>
      </c>
      <c r="S6" s="326" t="s">
        <v>4</v>
      </c>
    </row>
    <row r="7" spans="2:19" ht="21.75">
      <c r="B7" s="451"/>
      <c r="C7" s="451"/>
      <c r="D7" s="451"/>
      <c r="E7" s="451"/>
      <c r="F7" s="451"/>
      <c r="G7" s="451"/>
      <c r="H7" s="451"/>
      <c r="I7" s="451"/>
      <c r="J7" s="451"/>
      <c r="K7" s="451"/>
      <c r="L7" s="451"/>
      <c r="M7" s="451"/>
      <c r="S7" s="327"/>
    </row>
    <row r="8" spans="2:19" ht="21.75">
      <c r="B8" s="451"/>
      <c r="C8" s="451"/>
      <c r="D8" s="451"/>
      <c r="E8" s="451"/>
      <c r="F8" s="451"/>
      <c r="G8" s="451"/>
      <c r="H8" s="451"/>
      <c r="I8" s="451"/>
      <c r="J8" s="451"/>
      <c r="K8" s="451"/>
      <c r="L8" s="451"/>
      <c r="M8" s="451"/>
      <c r="O8" s="326"/>
      <c r="P8" s="326"/>
      <c r="Q8" s="327"/>
      <c r="R8" s="327"/>
      <c r="S8" s="327"/>
    </row>
    <row r="9" spans="2:19" ht="21.75">
      <c r="B9" s="451"/>
      <c r="C9" s="451"/>
      <c r="D9" s="451"/>
      <c r="E9" s="451"/>
      <c r="F9" s="451"/>
      <c r="G9" s="451"/>
      <c r="H9" s="451"/>
      <c r="I9" s="451"/>
      <c r="J9" s="451"/>
      <c r="K9" s="451"/>
      <c r="L9" s="451"/>
      <c r="M9" s="451"/>
      <c r="P9" s="326"/>
      <c r="Q9" s="327"/>
      <c r="R9" s="327"/>
      <c r="S9" s="327"/>
    </row>
    <row r="10" spans="2:19" ht="17.850000000000001" customHeight="1">
      <c r="B10" s="451"/>
      <c r="C10" s="451"/>
      <c r="D10" s="451"/>
      <c r="E10" s="451"/>
      <c r="F10" s="451"/>
      <c r="G10" s="451"/>
      <c r="H10" s="451"/>
      <c r="I10" s="451"/>
      <c r="J10" s="451"/>
      <c r="K10" s="451"/>
      <c r="L10" s="451"/>
      <c r="M10" s="451"/>
      <c r="O10" s="327"/>
      <c r="P10" s="327"/>
      <c r="Q10" s="327"/>
      <c r="R10" s="327"/>
      <c r="S10" s="327"/>
    </row>
    <row r="11" spans="2:19" ht="17.850000000000001" customHeight="1">
      <c r="B11" s="451"/>
      <c r="C11" s="451"/>
      <c r="D11" s="451"/>
      <c r="E11" s="451"/>
      <c r="F11" s="451"/>
      <c r="G11" s="451"/>
      <c r="H11" s="451"/>
      <c r="I11" s="451"/>
      <c r="J11" s="451"/>
      <c r="K11" s="451"/>
      <c r="L11" s="451"/>
      <c r="M11" s="451"/>
      <c r="O11" s="327"/>
      <c r="P11" s="327"/>
      <c r="Q11" s="327"/>
      <c r="R11" s="327"/>
      <c r="S11" s="327"/>
    </row>
    <row r="12" spans="2:19" ht="17.850000000000001" customHeight="1">
      <c r="B12" s="451"/>
      <c r="C12" s="451"/>
      <c r="D12" s="451"/>
      <c r="E12" s="451"/>
      <c r="F12" s="451"/>
      <c r="G12" s="451"/>
      <c r="H12" s="451"/>
      <c r="I12" s="451"/>
      <c r="J12" s="451"/>
      <c r="K12" s="451"/>
      <c r="L12" s="451"/>
      <c r="M12" s="451"/>
      <c r="O12" s="327"/>
      <c r="P12" s="327"/>
      <c r="Q12" s="327"/>
      <c r="R12" s="327"/>
      <c r="S12" s="327"/>
    </row>
    <row r="13" spans="2:19" ht="21.75">
      <c r="B13" s="451"/>
      <c r="C13" s="451"/>
      <c r="D13" s="451"/>
      <c r="E13" s="451"/>
      <c r="F13" s="451"/>
      <c r="G13" s="451"/>
      <c r="H13" s="451"/>
      <c r="I13" s="451"/>
      <c r="J13" s="451"/>
      <c r="K13" s="451"/>
      <c r="L13" s="451"/>
      <c r="M13" s="451"/>
      <c r="O13" s="327"/>
      <c r="P13" s="327"/>
      <c r="Q13" s="327"/>
      <c r="R13" s="327"/>
      <c r="S13" s="327"/>
    </row>
    <row r="14" spans="2:19" ht="17.850000000000001" customHeight="1">
      <c r="B14" s="451"/>
      <c r="C14" s="451"/>
      <c r="D14" s="451"/>
      <c r="E14" s="451"/>
      <c r="F14" s="451"/>
      <c r="G14" s="451"/>
      <c r="H14" s="451"/>
      <c r="I14" s="451"/>
      <c r="J14" s="451"/>
      <c r="K14" s="451"/>
      <c r="L14" s="451"/>
      <c r="M14" s="451"/>
    </row>
    <row r="15" spans="2:19" ht="17.850000000000001" customHeight="1">
      <c r="B15" s="451"/>
      <c r="C15" s="451"/>
      <c r="D15" s="451"/>
      <c r="E15" s="451"/>
      <c r="F15" s="451"/>
      <c r="G15" s="451"/>
      <c r="H15" s="451"/>
      <c r="I15" s="451"/>
      <c r="J15" s="451"/>
      <c r="K15" s="451"/>
      <c r="L15" s="451"/>
      <c r="M15" s="451"/>
    </row>
    <row r="16" spans="2:19" ht="17.850000000000001" customHeight="1">
      <c r="B16" s="451"/>
      <c r="C16" s="451"/>
      <c r="D16" s="451"/>
      <c r="E16" s="451"/>
      <c r="F16" s="451"/>
      <c r="G16" s="451"/>
      <c r="H16" s="451"/>
      <c r="I16" s="451"/>
      <c r="J16" s="451"/>
      <c r="K16" s="451"/>
      <c r="L16" s="451"/>
      <c r="M16" s="451"/>
    </row>
    <row r="17" spans="2:13" ht="17.850000000000001" customHeight="1">
      <c r="B17" s="451"/>
      <c r="C17" s="451"/>
      <c r="D17" s="451"/>
      <c r="E17" s="451"/>
      <c r="F17" s="451"/>
      <c r="G17" s="451"/>
      <c r="H17" s="451"/>
      <c r="I17" s="451"/>
      <c r="J17" s="451"/>
      <c r="K17" s="451"/>
      <c r="L17" s="451"/>
      <c r="M17" s="451"/>
    </row>
    <row r="18" spans="2:13" ht="17.850000000000001" customHeight="1">
      <c r="B18" s="451"/>
      <c r="C18" s="451"/>
      <c r="D18" s="451"/>
      <c r="E18" s="451"/>
      <c r="F18" s="451"/>
      <c r="G18" s="451"/>
      <c r="H18" s="451"/>
      <c r="I18" s="451"/>
      <c r="J18" s="451"/>
      <c r="K18" s="451"/>
      <c r="L18" s="451"/>
      <c r="M18" s="451"/>
    </row>
    <row r="19" spans="2:13" ht="17.850000000000001" customHeight="1">
      <c r="B19" s="451"/>
      <c r="C19" s="451"/>
      <c r="D19" s="451"/>
      <c r="E19" s="451"/>
      <c r="F19" s="451"/>
      <c r="G19" s="451"/>
      <c r="H19" s="451"/>
      <c r="I19" s="451"/>
      <c r="J19" s="451"/>
      <c r="K19" s="451"/>
      <c r="L19" s="451"/>
      <c r="M19" s="451"/>
    </row>
    <row r="20" spans="2:13" ht="17.850000000000001" customHeight="1">
      <c r="B20" s="451"/>
      <c r="C20" s="451"/>
      <c r="D20" s="451"/>
      <c r="E20" s="451"/>
      <c r="F20" s="451"/>
      <c r="G20" s="451"/>
      <c r="H20" s="451"/>
      <c r="I20" s="451"/>
      <c r="J20" s="451"/>
      <c r="K20" s="451"/>
      <c r="L20" s="451"/>
      <c r="M20" s="451"/>
    </row>
    <row r="21" spans="2:13" ht="17.850000000000001" customHeight="1">
      <c r="B21" s="451"/>
      <c r="C21" s="451"/>
      <c r="D21" s="451"/>
      <c r="E21" s="451"/>
      <c r="F21" s="451"/>
      <c r="G21" s="451"/>
      <c r="H21" s="451"/>
      <c r="I21" s="451"/>
      <c r="J21" s="451"/>
      <c r="K21" s="451"/>
      <c r="L21" s="451"/>
      <c r="M21" s="451"/>
    </row>
    <row r="22" spans="2:13" ht="17.850000000000001" customHeight="1">
      <c r="B22" s="451"/>
      <c r="C22" s="451"/>
      <c r="D22" s="451"/>
      <c r="E22" s="451"/>
      <c r="F22" s="451"/>
      <c r="G22" s="451"/>
      <c r="H22" s="451"/>
      <c r="I22" s="451"/>
      <c r="J22" s="451"/>
      <c r="K22" s="451"/>
      <c r="L22" s="451"/>
      <c r="M22" s="451"/>
    </row>
    <row r="23" spans="2:13" ht="17.850000000000001" customHeight="1">
      <c r="B23" s="451"/>
      <c r="C23" s="451"/>
      <c r="D23" s="451"/>
      <c r="E23" s="451"/>
      <c r="F23" s="451"/>
      <c r="G23" s="451"/>
      <c r="H23" s="451"/>
      <c r="I23" s="451"/>
      <c r="J23" s="451"/>
      <c r="K23" s="451"/>
      <c r="L23" s="451"/>
      <c r="M23" s="451"/>
    </row>
    <row r="24" spans="2:13" ht="17.850000000000001" customHeight="1">
      <c r="B24" s="451"/>
      <c r="C24" s="451"/>
      <c r="D24" s="451"/>
      <c r="E24" s="451"/>
      <c r="F24" s="451"/>
      <c r="G24" s="451"/>
      <c r="H24" s="451"/>
      <c r="I24" s="451"/>
      <c r="J24" s="451"/>
      <c r="K24" s="451"/>
      <c r="L24" s="451"/>
      <c r="M24" s="451"/>
    </row>
    <row r="25" spans="2:13" ht="17.850000000000001" customHeight="1">
      <c r="B25" s="451"/>
      <c r="C25" s="451"/>
      <c r="D25" s="451"/>
      <c r="E25" s="451"/>
      <c r="F25" s="451"/>
      <c r="G25" s="451"/>
      <c r="H25" s="451"/>
      <c r="I25" s="451"/>
      <c r="J25" s="451"/>
      <c r="K25" s="451"/>
      <c r="L25" s="451"/>
      <c r="M25" s="451"/>
    </row>
    <row r="26" spans="2:13" ht="17.850000000000001" customHeight="1">
      <c r="B26" s="451"/>
      <c r="C26" s="451"/>
      <c r="D26" s="451"/>
      <c r="E26" s="451"/>
      <c r="F26" s="451"/>
      <c r="G26" s="451"/>
      <c r="H26" s="451"/>
      <c r="I26" s="451"/>
      <c r="J26" s="451"/>
      <c r="K26" s="451"/>
      <c r="L26" s="451"/>
      <c r="M26" s="451"/>
    </row>
    <row r="27" spans="2:13" ht="17.850000000000001" customHeight="1">
      <c r="B27" s="451"/>
      <c r="C27" s="451"/>
      <c r="D27" s="451"/>
      <c r="E27" s="451"/>
      <c r="F27" s="451"/>
      <c r="G27" s="451"/>
      <c r="H27" s="451"/>
      <c r="I27" s="451"/>
      <c r="J27" s="451"/>
      <c r="K27" s="451"/>
      <c r="L27" s="451"/>
      <c r="M27" s="451"/>
    </row>
    <row r="28" spans="2:13" ht="17.850000000000001" customHeight="1">
      <c r="B28" s="451"/>
      <c r="C28" s="451"/>
      <c r="D28" s="451"/>
      <c r="E28" s="451"/>
      <c r="F28" s="451"/>
      <c r="G28" s="451"/>
      <c r="H28" s="451"/>
      <c r="I28" s="451"/>
      <c r="J28" s="451"/>
      <c r="K28" s="451"/>
      <c r="L28" s="451"/>
      <c r="M28" s="451"/>
    </row>
    <row r="29" spans="2:13" ht="17.850000000000001" customHeight="1">
      <c r="B29" s="451"/>
      <c r="C29" s="451"/>
      <c r="D29" s="451"/>
      <c r="E29" s="451"/>
      <c r="F29" s="451"/>
      <c r="G29" s="451"/>
      <c r="H29" s="451"/>
      <c r="I29" s="451"/>
      <c r="J29" s="451"/>
      <c r="K29" s="451"/>
      <c r="L29" s="451"/>
      <c r="M29" s="451"/>
    </row>
    <row r="30" spans="2:13" ht="17.850000000000001" customHeight="1">
      <c r="B30" s="451"/>
      <c r="C30" s="451"/>
      <c r="D30" s="451"/>
      <c r="E30" s="451"/>
      <c r="F30" s="451"/>
      <c r="G30" s="451"/>
      <c r="H30" s="451"/>
      <c r="I30" s="451"/>
      <c r="J30" s="451"/>
      <c r="K30" s="451"/>
      <c r="L30" s="451"/>
      <c r="M30" s="451"/>
    </row>
    <row r="31" spans="2:13" ht="17.850000000000001" customHeight="1">
      <c r="B31" s="451"/>
      <c r="C31" s="451"/>
      <c r="D31" s="451"/>
      <c r="E31" s="451"/>
      <c r="F31" s="451"/>
      <c r="G31" s="451"/>
      <c r="H31" s="451"/>
      <c r="I31" s="451"/>
      <c r="J31" s="451"/>
      <c r="K31" s="451"/>
      <c r="L31" s="451"/>
      <c r="M31" s="451"/>
    </row>
    <row r="32" spans="2:13" ht="17.850000000000001" customHeight="1">
      <c r="B32" s="336"/>
      <c r="C32" s="336"/>
      <c r="D32" s="336"/>
      <c r="E32" s="336"/>
      <c r="F32" s="336"/>
      <c r="G32" s="336"/>
      <c r="H32" s="336"/>
      <c r="I32" s="336"/>
      <c r="J32" s="336"/>
      <c r="K32" s="336"/>
      <c r="L32" s="336"/>
      <c r="M32" s="336"/>
    </row>
    <row r="33" spans="2:13" ht="17.850000000000001" customHeight="1">
      <c r="B33" s="336"/>
      <c r="C33" s="336"/>
      <c r="D33" s="336"/>
      <c r="E33" s="336"/>
      <c r="F33" s="336"/>
      <c r="G33" s="336"/>
      <c r="H33" s="336"/>
      <c r="I33" s="336"/>
      <c r="J33" s="336"/>
      <c r="K33" s="336"/>
      <c r="L33" s="336"/>
      <c r="M33" s="336"/>
    </row>
    <row r="34" spans="2:13" ht="17.850000000000001" customHeight="1">
      <c r="B34" s="336"/>
      <c r="C34" s="336"/>
      <c r="D34" s="336"/>
      <c r="E34" s="336"/>
      <c r="F34" s="336"/>
      <c r="G34" s="336"/>
      <c r="H34" s="336"/>
      <c r="I34" s="336"/>
      <c r="J34" s="336"/>
      <c r="K34" s="336"/>
      <c r="L34" s="336"/>
      <c r="M34" s="336"/>
    </row>
    <row r="35" spans="2:13" ht="17.850000000000001" hidden="1" customHeight="1">
      <c r="B35" s="336"/>
      <c r="C35" s="336"/>
      <c r="D35" s="336"/>
      <c r="E35" s="336"/>
      <c r="F35" s="336"/>
      <c r="G35" s="336"/>
      <c r="H35" s="336"/>
      <c r="I35" s="336"/>
      <c r="J35" s="336"/>
      <c r="K35" s="336"/>
      <c r="L35" s="336"/>
      <c r="M35" s="336"/>
    </row>
    <row r="36" spans="2:13" ht="17.850000000000001" hidden="1" customHeight="1">
      <c r="B36" s="336"/>
      <c r="C36" s="336"/>
      <c r="D36" s="336"/>
      <c r="E36" s="336"/>
      <c r="F36" s="336"/>
      <c r="G36" s="336"/>
      <c r="H36" s="336"/>
      <c r="I36" s="336"/>
      <c r="J36" s="336"/>
      <c r="K36" s="336"/>
      <c r="L36" s="336"/>
      <c r="M36" s="336"/>
    </row>
    <row r="37" spans="2:13" ht="17.850000000000001" hidden="1" customHeight="1">
      <c r="B37" s="336"/>
      <c r="C37" s="336"/>
      <c r="D37" s="336"/>
      <c r="E37" s="336"/>
      <c r="F37" s="336"/>
      <c r="G37" s="336"/>
      <c r="H37" s="336"/>
      <c r="I37" s="336"/>
      <c r="J37" s="336"/>
      <c r="K37" s="336"/>
      <c r="L37" s="336"/>
      <c r="M37" s="336"/>
    </row>
    <row r="38" spans="2:13" ht="17.850000000000001" hidden="1" customHeight="1">
      <c r="B38" s="336"/>
      <c r="C38" s="336"/>
      <c r="D38" s="336"/>
      <c r="E38" s="336"/>
      <c r="F38" s="336"/>
      <c r="G38" s="336"/>
      <c r="H38" s="336"/>
      <c r="I38" s="336"/>
      <c r="J38" s="336"/>
      <c r="K38" s="336"/>
      <c r="L38" s="336"/>
      <c r="M38" s="336"/>
    </row>
    <row r="39" spans="2:13" ht="17.850000000000001" hidden="1" customHeight="1">
      <c r="B39" s="336"/>
      <c r="C39" s="336"/>
      <c r="D39" s="336"/>
      <c r="E39" s="336"/>
      <c r="F39" s="336"/>
      <c r="G39" s="336"/>
      <c r="H39" s="336"/>
      <c r="I39" s="336"/>
      <c r="J39" s="336"/>
      <c r="K39" s="336"/>
      <c r="L39" s="336"/>
      <c r="M39" s="336"/>
    </row>
    <row r="40" spans="2:13" ht="17.850000000000001" hidden="1" customHeight="1">
      <c r="B40" s="336"/>
      <c r="C40" s="336"/>
      <c r="D40" s="336"/>
      <c r="E40" s="336"/>
      <c r="F40" s="336"/>
      <c r="G40" s="336"/>
      <c r="H40" s="336"/>
      <c r="I40" s="336"/>
      <c r="J40" s="336"/>
      <c r="K40" s="336"/>
      <c r="L40" s="336"/>
      <c r="M40" s="336"/>
    </row>
    <row r="41" spans="2:13" ht="17.850000000000001" hidden="1" customHeight="1">
      <c r="B41" s="336"/>
      <c r="C41" s="336"/>
      <c r="D41" s="336"/>
      <c r="E41" s="336"/>
      <c r="F41" s="336"/>
      <c r="G41" s="336"/>
      <c r="H41" s="336"/>
      <c r="I41" s="336"/>
      <c r="J41" s="336"/>
      <c r="K41" s="336"/>
      <c r="L41" s="336"/>
      <c r="M41" s="336"/>
    </row>
    <row r="42" spans="2:13" ht="17.850000000000001" hidden="1" customHeight="1">
      <c r="B42" s="336"/>
      <c r="C42" s="336"/>
      <c r="D42" s="336"/>
      <c r="E42" s="336"/>
      <c r="F42" s="336"/>
      <c r="G42" s="336"/>
      <c r="H42" s="336"/>
      <c r="I42" s="336"/>
      <c r="J42" s="336"/>
      <c r="K42" s="336"/>
      <c r="L42" s="336"/>
      <c r="M42" s="336"/>
    </row>
    <row r="43" spans="2:13" ht="17.850000000000001" hidden="1" customHeight="1">
      <c r="B43" s="336"/>
      <c r="C43" s="336"/>
      <c r="D43" s="336"/>
      <c r="E43" s="336"/>
      <c r="F43" s="336"/>
      <c r="G43" s="336"/>
      <c r="H43" s="336"/>
      <c r="I43" s="336"/>
      <c r="J43" s="336"/>
      <c r="K43" s="336"/>
      <c r="L43" s="336"/>
      <c r="M43" s="336"/>
    </row>
    <row r="44" spans="2:13" ht="17.850000000000001" hidden="1" customHeight="1">
      <c r="B44" s="336"/>
      <c r="C44" s="336"/>
      <c r="D44" s="336"/>
      <c r="E44" s="336"/>
      <c r="F44" s="336"/>
      <c r="G44" s="336"/>
      <c r="H44" s="336"/>
      <c r="I44" s="336"/>
      <c r="J44" s="336"/>
      <c r="K44" s="336"/>
      <c r="L44" s="336"/>
      <c r="M44" s="336"/>
    </row>
  </sheetData>
  <sheetProtection algorithmName="SHA-512" hashValue="bVuWqUdoyYnGw9Qp3Moxj8hHQHGCmg0LmRgvf9ZLjc4P+dzxJpwrFHZZstd7HvYezNh18uXmbqm+o5xiwD/XsA==" saltValue="bzb4O90l25M/VUANRddv0Q==" spinCount="100000" sheet="1" objects="1" scenarios="1"/>
  <mergeCells count="1">
    <mergeCell ref="B5:M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F6785-2FC8-46C2-98BB-834E33336AD2}">
  <sheetPr>
    <tabColor rgb="FF2B559E"/>
  </sheetPr>
  <dimension ref="A1:K168"/>
  <sheetViews>
    <sheetView showGridLines="0" zoomScale="74" zoomScaleNormal="100" workbookViewId="0">
      <pane ySplit="7" topLeftCell="A8" activePane="bottomLeft" state="frozen"/>
      <selection pane="bottomLeft"/>
    </sheetView>
  </sheetViews>
  <sheetFormatPr defaultColWidth="0" defaultRowHeight="21.75" zeroHeight="1"/>
  <cols>
    <col min="1" max="6" width="8.85546875" style="17" customWidth="1"/>
    <col min="7" max="7" width="22.140625" style="17" customWidth="1"/>
    <col min="8" max="8" width="59.140625" style="17" customWidth="1"/>
    <col min="9" max="9" width="56.140625" style="17" bestFit="1" customWidth="1"/>
    <col min="10" max="10" width="24.85546875" style="17" customWidth="1"/>
    <col min="11" max="11" width="8.85546875" style="17" customWidth="1"/>
    <col min="12" max="16384" width="8.85546875" style="17" hidden="1"/>
  </cols>
  <sheetData>
    <row r="1" spans="2:10" s="13" customFormat="1" ht="44.1" customHeight="1"/>
    <row r="2" spans="2:10" ht="33.6" customHeight="1">
      <c r="B2" s="221"/>
      <c r="C2" s="221"/>
      <c r="D2" s="221"/>
      <c r="E2" s="221"/>
      <c r="F2" s="221"/>
      <c r="G2" s="221"/>
      <c r="H2" s="221"/>
      <c r="I2" s="221"/>
      <c r="J2" s="221"/>
    </row>
    <row r="3" spans="2:10" ht="33.6" customHeight="1">
      <c r="B3" s="235" t="s">
        <v>465</v>
      </c>
      <c r="C3" s="221"/>
      <c r="D3" s="221"/>
      <c r="E3" s="221"/>
      <c r="F3" s="221"/>
      <c r="G3" s="221"/>
      <c r="H3" s="221"/>
      <c r="I3" s="221"/>
      <c r="J3" s="221"/>
    </row>
    <row r="4" spans="2:10" ht="22.35" customHeight="1">
      <c r="B4" s="235"/>
      <c r="C4" s="221"/>
      <c r="D4" s="221"/>
      <c r="E4" s="221"/>
      <c r="F4" s="221"/>
      <c r="G4" s="221"/>
      <c r="H4" s="221"/>
      <c r="I4" s="221"/>
      <c r="J4" s="221"/>
    </row>
    <row r="5" spans="2:10">
      <c r="B5" s="478" t="s">
        <v>466</v>
      </c>
      <c r="C5" s="478"/>
      <c r="D5" s="478"/>
      <c r="E5" s="272" t="s">
        <v>467</v>
      </c>
      <c r="F5" s="272"/>
      <c r="G5" s="272"/>
      <c r="H5" s="270"/>
      <c r="I5" s="270"/>
      <c r="J5" s="270"/>
    </row>
    <row r="6" spans="2:10">
      <c r="B6" s="225"/>
      <c r="C6" s="225"/>
      <c r="D6" s="225"/>
      <c r="E6" s="312" t="s">
        <v>468</v>
      </c>
      <c r="F6" s="312"/>
      <c r="G6" s="312"/>
      <c r="H6" s="225"/>
      <c r="I6" s="225"/>
      <c r="J6" s="225"/>
    </row>
    <row r="7" spans="2:10">
      <c r="B7" s="271" t="s">
        <v>469</v>
      </c>
      <c r="C7" s="271"/>
      <c r="D7" s="271"/>
      <c r="E7" s="271"/>
      <c r="F7" s="271"/>
      <c r="G7" s="271" t="s">
        <v>470</v>
      </c>
      <c r="H7" s="271" t="s">
        <v>471</v>
      </c>
      <c r="I7" s="271" t="s">
        <v>472</v>
      </c>
      <c r="J7" s="271"/>
    </row>
    <row r="8" spans="2:10" ht="22.35" customHeight="1">
      <c r="B8" s="413" t="s">
        <v>473</v>
      </c>
      <c r="C8" s="413"/>
      <c r="D8" s="413"/>
      <c r="E8" s="413"/>
      <c r="F8" s="413"/>
      <c r="G8" s="413"/>
      <c r="H8" s="481" t="s">
        <v>474</v>
      </c>
      <c r="I8" s="408" t="s">
        <v>475</v>
      </c>
      <c r="J8" s="405"/>
    </row>
    <row r="9" spans="2:10" ht="22.35" customHeight="1">
      <c r="B9" s="414"/>
      <c r="C9" s="414"/>
      <c r="D9" s="414"/>
      <c r="E9" s="414"/>
      <c r="F9" s="414"/>
      <c r="G9" s="414"/>
      <c r="H9" s="481"/>
      <c r="I9" s="409" t="s">
        <v>476</v>
      </c>
      <c r="J9" s="406"/>
    </row>
    <row r="10" spans="2:10" ht="22.35" customHeight="1">
      <c r="B10" s="414"/>
      <c r="C10" s="414"/>
      <c r="D10" s="414"/>
      <c r="E10" s="414"/>
      <c r="F10" s="414"/>
      <c r="G10" s="414"/>
      <c r="H10" s="481"/>
      <c r="I10" s="409" t="s">
        <v>477</v>
      </c>
      <c r="J10" s="406"/>
    </row>
    <row r="11" spans="2:10" ht="43.5">
      <c r="B11" s="414"/>
      <c r="C11" s="414"/>
      <c r="D11" s="414"/>
      <c r="E11" s="414"/>
      <c r="F11" s="414"/>
      <c r="G11" s="414"/>
      <c r="H11" s="482"/>
      <c r="I11" s="409" t="s">
        <v>478</v>
      </c>
      <c r="J11" s="406"/>
    </row>
    <row r="12" spans="2:10" ht="22.35" customHeight="1">
      <c r="B12" s="182"/>
      <c r="C12" s="182"/>
      <c r="D12" s="182"/>
      <c r="E12" s="182"/>
      <c r="F12" s="182"/>
      <c r="G12" s="182"/>
      <c r="H12" s="408" t="s">
        <v>479</v>
      </c>
      <c r="I12" s="409" t="s">
        <v>480</v>
      </c>
      <c r="J12" s="407">
        <v>156</v>
      </c>
    </row>
    <row r="13" spans="2:10" ht="22.35" customHeight="1">
      <c r="B13" s="182"/>
      <c r="C13" s="182"/>
      <c r="D13" s="3"/>
      <c r="E13" s="182"/>
      <c r="F13" s="182"/>
      <c r="G13" s="182"/>
      <c r="H13" s="20" t="s">
        <v>481</v>
      </c>
      <c r="I13" s="21" t="s">
        <v>482</v>
      </c>
      <c r="J13" s="21">
        <v>2</v>
      </c>
    </row>
    <row r="14" spans="2:10" ht="22.35" customHeight="1">
      <c r="B14" s="182"/>
      <c r="C14" s="182"/>
      <c r="D14" s="3"/>
      <c r="E14" s="182"/>
      <c r="F14" s="182"/>
      <c r="G14" s="182"/>
      <c r="H14" s="227" t="s">
        <v>483</v>
      </c>
      <c r="I14" s="410" t="s">
        <v>484</v>
      </c>
      <c r="J14" s="277" t="s">
        <v>196</v>
      </c>
    </row>
    <row r="15" spans="2:10" ht="22.35" customHeight="1">
      <c r="B15" s="182"/>
      <c r="C15" s="182"/>
      <c r="D15" s="182"/>
      <c r="E15" s="182"/>
      <c r="F15" s="182"/>
      <c r="G15" s="182"/>
      <c r="H15" s="20" t="s">
        <v>485</v>
      </c>
      <c r="I15" s="22" t="s">
        <v>486</v>
      </c>
      <c r="J15" s="21">
        <v>170</v>
      </c>
    </row>
    <row r="16" spans="2:10" ht="22.35" customHeight="1">
      <c r="B16" s="182"/>
      <c r="C16" s="182"/>
      <c r="D16" s="182"/>
      <c r="E16" s="182"/>
      <c r="F16" s="182"/>
      <c r="G16" s="182"/>
      <c r="H16" s="20" t="s">
        <v>487</v>
      </c>
      <c r="I16" s="21" t="s">
        <v>488</v>
      </c>
      <c r="J16" s="228" t="s">
        <v>489</v>
      </c>
    </row>
    <row r="17" spans="2:10" ht="22.35" customHeight="1">
      <c r="B17" s="182"/>
      <c r="C17" s="182"/>
      <c r="D17" s="182"/>
      <c r="E17" s="182"/>
      <c r="F17" s="182"/>
      <c r="G17" s="182"/>
      <c r="H17" s="474" t="s">
        <v>490</v>
      </c>
      <c r="I17" s="21" t="s">
        <v>491</v>
      </c>
      <c r="J17" s="228" t="s">
        <v>492</v>
      </c>
    </row>
    <row r="18" spans="2:10" ht="22.35" customHeight="1">
      <c r="B18" s="182"/>
      <c r="C18" s="182"/>
      <c r="D18" s="182"/>
      <c r="E18" s="182"/>
      <c r="F18" s="182"/>
      <c r="G18" s="182"/>
      <c r="H18" s="475"/>
      <c r="I18" s="410" t="s">
        <v>493</v>
      </c>
      <c r="J18" s="277" t="s">
        <v>201</v>
      </c>
    </row>
    <row r="19" spans="2:10" ht="22.35" customHeight="1">
      <c r="B19" s="182"/>
      <c r="C19" s="182"/>
      <c r="D19" s="182"/>
      <c r="E19" s="182"/>
      <c r="F19" s="182"/>
      <c r="G19" s="182"/>
      <c r="H19" s="476"/>
      <c r="I19" s="411" t="s">
        <v>484</v>
      </c>
      <c r="J19" s="277" t="s">
        <v>196</v>
      </c>
    </row>
    <row r="20" spans="2:10" ht="22.35" customHeight="1">
      <c r="B20" s="182"/>
      <c r="C20" s="182"/>
      <c r="D20" s="182"/>
      <c r="E20" s="182"/>
      <c r="F20" s="182"/>
      <c r="G20" s="182"/>
      <c r="H20" s="474" t="s">
        <v>494</v>
      </c>
      <c r="I20" s="21" t="s">
        <v>454</v>
      </c>
      <c r="J20" s="228" t="s">
        <v>495</v>
      </c>
    </row>
    <row r="21" spans="2:10" ht="22.35" customHeight="1">
      <c r="B21" s="182"/>
      <c r="C21" s="182"/>
      <c r="D21" s="182"/>
      <c r="E21" s="182"/>
      <c r="F21" s="182"/>
      <c r="G21" s="182"/>
      <c r="H21" s="475"/>
      <c r="I21" s="410" t="s">
        <v>493</v>
      </c>
      <c r="J21" s="277" t="s">
        <v>201</v>
      </c>
    </row>
    <row r="22" spans="2:10" ht="22.35" customHeight="1">
      <c r="B22" s="182"/>
      <c r="C22" s="182"/>
      <c r="D22" s="182"/>
      <c r="E22" s="182"/>
      <c r="F22" s="182"/>
      <c r="G22" s="182"/>
      <c r="H22" s="476"/>
      <c r="I22" s="411" t="s">
        <v>484</v>
      </c>
      <c r="J22" s="277" t="s">
        <v>196</v>
      </c>
    </row>
    <row r="23" spans="2:10" ht="22.35" customHeight="1">
      <c r="B23" s="182"/>
      <c r="C23" s="182"/>
      <c r="D23" s="182"/>
      <c r="E23" s="182"/>
      <c r="F23" s="182"/>
      <c r="G23" s="182"/>
      <c r="H23" s="477" t="s">
        <v>496</v>
      </c>
      <c r="I23" s="21" t="s">
        <v>497</v>
      </c>
      <c r="J23" s="229" t="s">
        <v>498</v>
      </c>
    </row>
    <row r="24" spans="2:10" ht="22.35" customHeight="1">
      <c r="B24" s="182"/>
      <c r="C24" s="182"/>
      <c r="D24" s="182"/>
      <c r="E24" s="182"/>
      <c r="F24" s="182"/>
      <c r="G24" s="182"/>
      <c r="H24" s="477"/>
      <c r="I24" s="21" t="s">
        <v>735</v>
      </c>
      <c r="J24" s="229">
        <v>171</v>
      </c>
    </row>
    <row r="25" spans="2:10" ht="22.35" customHeight="1">
      <c r="B25" s="182"/>
      <c r="C25" s="182"/>
      <c r="D25" s="182"/>
      <c r="E25" s="182"/>
      <c r="F25" s="182"/>
      <c r="G25" s="182"/>
      <c r="H25" s="477"/>
      <c r="I25" s="21" t="s">
        <v>500</v>
      </c>
      <c r="J25" s="21">
        <v>19</v>
      </c>
    </row>
    <row r="26" spans="2:10" ht="22.35" customHeight="1">
      <c r="B26" s="182"/>
      <c r="C26" s="182"/>
      <c r="D26" s="182"/>
      <c r="E26" s="182"/>
      <c r="F26" s="182"/>
      <c r="G26" s="182"/>
      <c r="H26" s="20" t="s">
        <v>501</v>
      </c>
      <c r="I26" s="22" t="s">
        <v>736</v>
      </c>
      <c r="J26" s="229" t="s">
        <v>502</v>
      </c>
    </row>
    <row r="27" spans="2:10" ht="22.35" customHeight="1">
      <c r="B27" s="182"/>
      <c r="C27" s="182"/>
      <c r="D27" s="182"/>
      <c r="E27" s="182"/>
      <c r="F27" s="182"/>
      <c r="G27" s="182"/>
      <c r="H27" s="20" t="s">
        <v>503</v>
      </c>
      <c r="I27" s="22" t="s">
        <v>736</v>
      </c>
      <c r="J27" s="229" t="s">
        <v>502</v>
      </c>
    </row>
    <row r="28" spans="2:10" ht="22.35" customHeight="1">
      <c r="B28" s="182"/>
      <c r="C28" s="182"/>
      <c r="D28" s="182"/>
      <c r="E28" s="182"/>
      <c r="F28" s="182"/>
      <c r="G28" s="182"/>
      <c r="H28" s="477" t="s">
        <v>504</v>
      </c>
      <c r="I28" s="21" t="s">
        <v>500</v>
      </c>
      <c r="J28" s="21">
        <v>19</v>
      </c>
    </row>
    <row r="29" spans="2:10" ht="22.35" customHeight="1">
      <c r="B29" s="182"/>
      <c r="C29" s="182"/>
      <c r="D29" s="182"/>
      <c r="E29" s="182"/>
      <c r="F29" s="182"/>
      <c r="G29" s="182"/>
      <c r="H29" s="477"/>
      <c r="I29" s="22" t="s">
        <v>505</v>
      </c>
      <c r="J29" s="229" t="s">
        <v>506</v>
      </c>
    </row>
    <row r="30" spans="2:10" ht="22.35" customHeight="1">
      <c r="B30" s="182"/>
      <c r="C30" s="182"/>
      <c r="D30" s="182"/>
      <c r="E30" s="182"/>
      <c r="F30" s="182"/>
      <c r="G30" s="182"/>
      <c r="H30" s="477" t="s">
        <v>507</v>
      </c>
      <c r="I30" s="21" t="s">
        <v>500</v>
      </c>
      <c r="J30" s="21">
        <v>19</v>
      </c>
    </row>
    <row r="31" spans="2:10" ht="22.35" customHeight="1">
      <c r="B31" s="182"/>
      <c r="C31" s="182"/>
      <c r="D31" s="182"/>
      <c r="E31" s="182"/>
      <c r="F31" s="182"/>
      <c r="G31" s="182"/>
      <c r="H31" s="477"/>
      <c r="I31" s="22" t="s">
        <v>505</v>
      </c>
      <c r="J31" s="229" t="s">
        <v>506</v>
      </c>
    </row>
    <row r="32" spans="2:10" ht="22.35" customHeight="1">
      <c r="B32" s="182"/>
      <c r="C32" s="182"/>
      <c r="D32" s="182"/>
      <c r="E32" s="182"/>
      <c r="F32" s="182"/>
      <c r="G32" s="182"/>
      <c r="H32" s="20" t="s">
        <v>508</v>
      </c>
      <c r="I32" s="21" t="s">
        <v>500</v>
      </c>
      <c r="J32" s="21">
        <v>19</v>
      </c>
    </row>
    <row r="33" spans="2:10" ht="22.35" customHeight="1">
      <c r="B33" s="182"/>
      <c r="C33" s="182"/>
      <c r="D33" s="182"/>
      <c r="E33" s="182"/>
      <c r="F33" s="182"/>
      <c r="G33" s="182"/>
      <c r="H33" s="474" t="s">
        <v>509</v>
      </c>
      <c r="I33" s="22" t="s">
        <v>736</v>
      </c>
      <c r="J33" s="229" t="s">
        <v>502</v>
      </c>
    </row>
    <row r="34" spans="2:10" ht="22.35" customHeight="1">
      <c r="B34" s="182"/>
      <c r="C34" s="182"/>
      <c r="D34" s="182"/>
      <c r="E34" s="182"/>
      <c r="F34" s="182"/>
      <c r="G34" s="182"/>
      <c r="H34" s="476"/>
      <c r="I34" s="22" t="s">
        <v>510</v>
      </c>
      <c r="J34" s="229" t="s">
        <v>724</v>
      </c>
    </row>
    <row r="35" spans="2:10" ht="22.35" customHeight="1">
      <c r="B35" s="182"/>
      <c r="C35" s="182"/>
      <c r="D35" s="182"/>
      <c r="E35" s="182"/>
      <c r="F35" s="182"/>
      <c r="G35" s="182"/>
      <c r="H35" s="474" t="s">
        <v>511</v>
      </c>
      <c r="I35" s="21" t="s">
        <v>454</v>
      </c>
      <c r="J35" s="21">
        <v>37</v>
      </c>
    </row>
    <row r="36" spans="2:10" ht="22.35" customHeight="1">
      <c r="B36" s="182"/>
      <c r="C36" s="182"/>
      <c r="D36" s="182"/>
      <c r="E36" s="182"/>
      <c r="F36" s="182"/>
      <c r="G36" s="182"/>
      <c r="H36" s="475"/>
      <c r="I36" s="22" t="s">
        <v>505</v>
      </c>
      <c r="J36" s="229" t="s">
        <v>725</v>
      </c>
    </row>
    <row r="37" spans="2:10" ht="22.35" customHeight="1">
      <c r="B37" s="182"/>
      <c r="C37" s="182"/>
      <c r="D37" s="182"/>
      <c r="E37" s="182"/>
      <c r="F37" s="182"/>
      <c r="G37" s="182"/>
      <c r="H37" s="476"/>
      <c r="I37" s="22" t="s">
        <v>736</v>
      </c>
      <c r="J37" s="229" t="s">
        <v>502</v>
      </c>
    </row>
    <row r="38" spans="2:10" ht="22.35" customHeight="1">
      <c r="B38" s="182"/>
      <c r="C38" s="182"/>
      <c r="D38" s="182"/>
      <c r="E38" s="182"/>
      <c r="F38" s="182"/>
      <c r="G38" s="182"/>
      <c r="H38" s="289" t="s">
        <v>512</v>
      </c>
      <c r="I38" s="21" t="s">
        <v>497</v>
      </c>
      <c r="J38" s="229" t="s">
        <v>498</v>
      </c>
    </row>
    <row r="39" spans="2:10" ht="39.75" customHeight="1">
      <c r="B39" s="182"/>
      <c r="C39" s="182"/>
      <c r="D39" s="182"/>
      <c r="E39" s="182"/>
      <c r="F39" s="182"/>
      <c r="G39" s="182"/>
      <c r="H39" s="20" t="s">
        <v>514</v>
      </c>
      <c r="I39" s="21" t="s">
        <v>513</v>
      </c>
      <c r="J39" s="229" t="s">
        <v>726</v>
      </c>
    </row>
    <row r="40" spans="2:10" ht="39.75" customHeight="1">
      <c r="B40" s="182"/>
      <c r="C40" s="182"/>
      <c r="D40" s="182"/>
      <c r="E40" s="182"/>
      <c r="F40" s="182"/>
      <c r="G40" s="182"/>
      <c r="H40" s="474" t="s">
        <v>515</v>
      </c>
      <c r="I40" s="21" t="s">
        <v>513</v>
      </c>
      <c r="J40" s="229" t="s">
        <v>728</v>
      </c>
    </row>
    <row r="41" spans="2:10" ht="22.35" customHeight="1">
      <c r="B41" s="182"/>
      <c r="C41" s="182"/>
      <c r="D41" s="182"/>
      <c r="E41" s="182"/>
      <c r="F41" s="182"/>
      <c r="G41" s="182"/>
      <c r="H41" s="476"/>
      <c r="I41" s="21" t="s">
        <v>737</v>
      </c>
      <c r="J41" s="229" t="s">
        <v>727</v>
      </c>
    </row>
    <row r="42" spans="2:10" ht="22.35" customHeight="1">
      <c r="B42" s="182"/>
      <c r="C42" s="182"/>
      <c r="D42" s="182"/>
      <c r="E42" s="182"/>
      <c r="F42" s="182"/>
      <c r="G42" s="182"/>
      <c r="H42" s="20" t="s">
        <v>516</v>
      </c>
      <c r="I42" s="21" t="s">
        <v>510</v>
      </c>
      <c r="J42" s="229" t="s">
        <v>724</v>
      </c>
    </row>
    <row r="43" spans="2:10" ht="22.35" customHeight="1">
      <c r="B43" s="182"/>
      <c r="C43" s="182"/>
      <c r="D43" s="182"/>
      <c r="E43" s="182"/>
      <c r="F43" s="182"/>
      <c r="G43" s="182"/>
      <c r="H43" s="20" t="s">
        <v>517</v>
      </c>
      <c r="I43" s="21" t="s">
        <v>518</v>
      </c>
      <c r="J43" s="21">
        <v>18</v>
      </c>
    </row>
    <row r="44" spans="2:10" ht="22.35" customHeight="1">
      <c r="B44" s="182"/>
      <c r="C44" s="182"/>
      <c r="D44" s="182"/>
      <c r="E44" s="182"/>
      <c r="F44" s="182"/>
      <c r="G44" s="182"/>
      <c r="H44" s="474" t="s">
        <v>519</v>
      </c>
      <c r="I44" s="21" t="s">
        <v>520</v>
      </c>
      <c r="J44" s="21">
        <v>21</v>
      </c>
    </row>
    <row r="45" spans="2:10" ht="22.35" customHeight="1">
      <c r="B45" s="182"/>
      <c r="C45" s="182"/>
      <c r="D45" s="182"/>
      <c r="E45" s="182"/>
      <c r="F45" s="182"/>
      <c r="G45" s="182"/>
      <c r="H45" s="476"/>
      <c r="I45" s="21" t="s">
        <v>454</v>
      </c>
      <c r="J45" s="21">
        <v>36</v>
      </c>
    </row>
    <row r="46" spans="2:10" ht="22.35" customHeight="1">
      <c r="B46" s="182"/>
      <c r="C46" s="182"/>
      <c r="D46" s="182"/>
      <c r="E46" s="182"/>
      <c r="F46" s="182"/>
      <c r="G46" s="182"/>
      <c r="H46" s="474" t="s">
        <v>521</v>
      </c>
      <c r="I46" s="21" t="s">
        <v>500</v>
      </c>
      <c r="J46" s="21">
        <v>19</v>
      </c>
    </row>
    <row r="47" spans="2:10" ht="22.35" customHeight="1">
      <c r="B47" s="182"/>
      <c r="C47" s="182"/>
      <c r="D47" s="182"/>
      <c r="E47" s="182"/>
      <c r="F47" s="182"/>
      <c r="G47" s="182"/>
      <c r="H47" s="475"/>
      <c r="I47" s="21" t="s">
        <v>520</v>
      </c>
      <c r="J47" s="21">
        <v>21</v>
      </c>
    </row>
    <row r="48" spans="2:10" ht="22.35" customHeight="1">
      <c r="B48" s="182"/>
      <c r="C48" s="182"/>
      <c r="D48" s="182"/>
      <c r="E48" s="182"/>
      <c r="F48" s="182"/>
      <c r="G48" s="182"/>
      <c r="H48" s="476"/>
      <c r="I48" s="21" t="s">
        <v>454</v>
      </c>
      <c r="J48" s="21">
        <v>36</v>
      </c>
    </row>
    <row r="49" spans="2:10" ht="22.35" customHeight="1">
      <c r="B49" s="182"/>
      <c r="C49" s="182"/>
      <c r="D49" s="182"/>
      <c r="E49" s="182"/>
      <c r="F49" s="182"/>
      <c r="G49" s="182"/>
      <c r="H49" s="477" t="s">
        <v>522</v>
      </c>
      <c r="I49" s="21" t="s">
        <v>520</v>
      </c>
      <c r="J49" s="229" t="s">
        <v>523</v>
      </c>
    </row>
    <row r="50" spans="2:10" ht="22.35" customHeight="1">
      <c r="B50" s="182"/>
      <c r="C50" s="182"/>
      <c r="D50" s="182"/>
      <c r="E50" s="182"/>
      <c r="F50" s="182"/>
      <c r="G50" s="182"/>
      <c r="H50" s="477"/>
      <c r="I50" s="21" t="s">
        <v>454</v>
      </c>
      <c r="J50" s="21">
        <v>37</v>
      </c>
    </row>
    <row r="51" spans="2:10" ht="22.35" customHeight="1">
      <c r="B51" s="182"/>
      <c r="C51" s="182"/>
      <c r="D51" s="182"/>
      <c r="E51" s="182"/>
      <c r="F51" s="182"/>
      <c r="G51" s="182"/>
      <c r="H51" s="477" t="s">
        <v>524</v>
      </c>
      <c r="I51" s="21" t="s">
        <v>454</v>
      </c>
      <c r="J51" s="21">
        <v>37</v>
      </c>
    </row>
    <row r="52" spans="2:10" ht="22.35" customHeight="1">
      <c r="B52" s="182"/>
      <c r="C52" s="182"/>
      <c r="D52" s="182"/>
      <c r="E52" s="182"/>
      <c r="F52" s="182"/>
      <c r="G52" s="182"/>
      <c r="H52" s="477"/>
      <c r="I52" s="22" t="s">
        <v>736</v>
      </c>
      <c r="J52" s="229" t="s">
        <v>502</v>
      </c>
    </row>
    <row r="53" spans="2:10" ht="155.25" customHeight="1">
      <c r="B53" s="182"/>
      <c r="C53" s="182"/>
      <c r="D53" s="182"/>
      <c r="E53" s="182"/>
      <c r="F53" s="182"/>
      <c r="G53" s="182"/>
      <c r="H53" s="474" t="s">
        <v>525</v>
      </c>
      <c r="I53" s="21" t="s">
        <v>526</v>
      </c>
      <c r="J53" s="21"/>
    </row>
    <row r="54" spans="2:10">
      <c r="B54" s="182"/>
      <c r="C54" s="182"/>
      <c r="D54" s="182"/>
      <c r="E54" s="182"/>
      <c r="F54" s="182"/>
      <c r="G54" s="182"/>
      <c r="H54" s="476"/>
      <c r="I54" s="21" t="s">
        <v>499</v>
      </c>
      <c r="J54" s="229" t="s">
        <v>723</v>
      </c>
    </row>
    <row r="55" spans="2:10" ht="22.35" customHeight="1">
      <c r="B55" s="182"/>
      <c r="C55" s="182"/>
      <c r="D55" s="182"/>
      <c r="E55" s="182"/>
      <c r="F55" s="182"/>
      <c r="G55" s="182"/>
      <c r="H55" s="20" t="s">
        <v>527</v>
      </c>
      <c r="I55" s="21" t="s">
        <v>528</v>
      </c>
      <c r="J55" s="21">
        <v>179</v>
      </c>
    </row>
    <row r="56" spans="2:10" ht="22.35" customHeight="1">
      <c r="B56" s="182"/>
      <c r="C56" s="182"/>
      <c r="D56" s="182"/>
      <c r="E56" s="182"/>
      <c r="F56" s="182"/>
      <c r="G56" s="182"/>
      <c r="H56" s="20" t="s">
        <v>529</v>
      </c>
      <c r="I56" s="23" t="s">
        <v>530</v>
      </c>
      <c r="J56" s="229" t="s">
        <v>531</v>
      </c>
    </row>
    <row r="57" spans="2:10" ht="22.35" customHeight="1">
      <c r="B57" s="182"/>
      <c r="C57" s="182"/>
      <c r="D57" s="182"/>
      <c r="E57" s="182"/>
      <c r="F57" s="182"/>
      <c r="G57" s="182"/>
      <c r="H57" s="474" t="s">
        <v>532</v>
      </c>
      <c r="I57" s="21" t="s">
        <v>454</v>
      </c>
      <c r="J57" s="21">
        <v>37</v>
      </c>
    </row>
    <row r="58" spans="2:10" ht="22.35" customHeight="1">
      <c r="B58" s="182"/>
      <c r="C58" s="182"/>
      <c r="D58" s="182"/>
      <c r="E58" s="182"/>
      <c r="F58" s="182"/>
      <c r="G58" s="182"/>
      <c r="H58" s="476"/>
      <c r="I58" s="21" t="s">
        <v>505</v>
      </c>
      <c r="J58" s="21">
        <v>81</v>
      </c>
    </row>
    <row r="59" spans="2:10" ht="22.35" customHeight="1">
      <c r="B59" s="479" t="s">
        <v>533</v>
      </c>
      <c r="C59" s="479"/>
      <c r="D59" s="479"/>
      <c r="E59" s="479"/>
      <c r="F59" s="479"/>
      <c r="G59" s="273"/>
      <c r="H59" s="20" t="s">
        <v>534</v>
      </c>
      <c r="I59" s="21" t="s">
        <v>520</v>
      </c>
      <c r="J59" s="229" t="s">
        <v>523</v>
      </c>
    </row>
    <row r="60" spans="2:10" ht="22.35" customHeight="1">
      <c r="B60" s="480"/>
      <c r="C60" s="480"/>
      <c r="D60" s="480"/>
      <c r="E60" s="480"/>
      <c r="F60" s="480"/>
      <c r="G60" s="274"/>
      <c r="H60" s="20" t="s">
        <v>535</v>
      </c>
      <c r="I60" s="21" t="s">
        <v>520</v>
      </c>
      <c r="J60" s="229" t="s">
        <v>523</v>
      </c>
    </row>
    <row r="61" spans="2:10" ht="22.35" customHeight="1">
      <c r="B61" s="480"/>
      <c r="C61" s="480"/>
      <c r="D61" s="480"/>
      <c r="E61" s="480"/>
      <c r="F61" s="480"/>
      <c r="G61" s="274"/>
      <c r="H61" s="20" t="s">
        <v>536</v>
      </c>
      <c r="I61" s="21" t="s">
        <v>520</v>
      </c>
      <c r="J61" s="229" t="s">
        <v>523</v>
      </c>
    </row>
    <row r="62" spans="2:10" ht="22.35" customHeight="1">
      <c r="B62" s="275" t="s">
        <v>537</v>
      </c>
      <c r="C62" s="275"/>
      <c r="D62" s="275"/>
      <c r="E62" s="275"/>
      <c r="F62" s="275"/>
      <c r="G62" s="291"/>
      <c r="H62" s="474" t="s">
        <v>536</v>
      </c>
      <c r="I62" s="21" t="s">
        <v>538</v>
      </c>
      <c r="J62" s="229" t="s">
        <v>539</v>
      </c>
    </row>
    <row r="63" spans="2:10" ht="22.35" customHeight="1">
      <c r="B63" s="276"/>
      <c r="C63" s="276"/>
      <c r="D63" s="276"/>
      <c r="E63" s="276"/>
      <c r="F63" s="276"/>
      <c r="G63" s="292"/>
      <c r="H63" s="475"/>
      <c r="I63" s="21" t="s">
        <v>540</v>
      </c>
      <c r="J63" s="229" t="s">
        <v>541</v>
      </c>
    </row>
    <row r="64" spans="2:10" ht="22.35" customHeight="1">
      <c r="B64" s="276"/>
      <c r="C64" s="276"/>
      <c r="D64" s="276"/>
      <c r="E64" s="276"/>
      <c r="F64" s="276"/>
      <c r="G64" s="292"/>
      <c r="H64" s="20" t="s">
        <v>542</v>
      </c>
      <c r="I64" s="21" t="s">
        <v>538</v>
      </c>
      <c r="J64" s="21">
        <v>15</v>
      </c>
    </row>
    <row r="65" spans="2:10" ht="43.5">
      <c r="B65" s="276"/>
      <c r="C65" s="276"/>
      <c r="D65" s="276"/>
      <c r="E65" s="276"/>
      <c r="F65" s="276"/>
      <c r="G65" s="292"/>
      <c r="H65" s="20" t="s">
        <v>543</v>
      </c>
      <c r="I65" s="21" t="s">
        <v>461</v>
      </c>
      <c r="J65" s="229" t="s">
        <v>544</v>
      </c>
    </row>
    <row r="66" spans="2:10" ht="43.5">
      <c r="B66" s="276"/>
      <c r="C66" s="276"/>
      <c r="D66" s="276"/>
      <c r="E66" s="276"/>
      <c r="F66" s="276"/>
      <c r="G66" s="292"/>
      <c r="H66" s="20" t="s">
        <v>545</v>
      </c>
      <c r="I66" s="21" t="s">
        <v>546</v>
      </c>
      <c r="J66" s="229" t="s">
        <v>729</v>
      </c>
    </row>
    <row r="67" spans="2:10">
      <c r="B67" s="276"/>
      <c r="C67" s="276"/>
      <c r="D67" s="276"/>
      <c r="E67" s="276"/>
      <c r="F67" s="276"/>
      <c r="G67" s="292"/>
      <c r="H67" s="20" t="s">
        <v>547</v>
      </c>
      <c r="I67" s="21" t="s">
        <v>488</v>
      </c>
      <c r="J67" s="21">
        <v>7</v>
      </c>
    </row>
    <row r="68" spans="2:10" ht="22.35" customHeight="1">
      <c r="B68" s="275" t="s">
        <v>548</v>
      </c>
      <c r="C68" s="275"/>
      <c r="D68" s="275"/>
      <c r="E68" s="275"/>
      <c r="F68" s="275"/>
      <c r="G68" s="291"/>
      <c r="H68" s="20" t="s">
        <v>549</v>
      </c>
      <c r="I68" s="182" t="s">
        <v>550</v>
      </c>
      <c r="J68" s="229" t="s">
        <v>732</v>
      </c>
    </row>
    <row r="69" spans="2:10">
      <c r="B69" s="182"/>
      <c r="C69" s="182"/>
      <c r="D69" s="182"/>
      <c r="E69" s="182"/>
      <c r="F69" s="182"/>
      <c r="G69" s="182"/>
      <c r="H69" s="20" t="s">
        <v>551</v>
      </c>
      <c r="I69" s="406" t="s">
        <v>550</v>
      </c>
      <c r="J69" s="226"/>
    </row>
    <row r="70" spans="2:10" ht="43.5">
      <c r="B70" s="182"/>
      <c r="C70" s="182"/>
      <c r="D70" s="182"/>
      <c r="E70" s="182"/>
      <c r="F70" s="182"/>
      <c r="G70" s="182"/>
      <c r="H70" s="20" t="s">
        <v>552</v>
      </c>
      <c r="I70" s="406" t="s">
        <v>550</v>
      </c>
      <c r="J70" s="226"/>
    </row>
    <row r="71" spans="2:10">
      <c r="B71" s="182"/>
      <c r="C71" s="182"/>
      <c r="D71" s="182"/>
      <c r="E71" s="182"/>
      <c r="F71" s="182"/>
      <c r="G71" s="182"/>
      <c r="H71" s="297" t="s">
        <v>730</v>
      </c>
      <c r="I71" s="406" t="s">
        <v>731</v>
      </c>
      <c r="J71" s="229" t="s">
        <v>732</v>
      </c>
    </row>
    <row r="72" spans="2:10" ht="22.35" customHeight="1">
      <c r="B72" s="479" t="s">
        <v>553</v>
      </c>
      <c r="C72" s="479"/>
      <c r="D72" s="479"/>
      <c r="E72" s="479"/>
      <c r="F72" s="479"/>
      <c r="G72" s="470" t="s">
        <v>463</v>
      </c>
      <c r="H72" s="474" t="s">
        <v>536</v>
      </c>
      <c r="I72" s="21" t="s">
        <v>463</v>
      </c>
      <c r="J72" s="21">
        <v>72</v>
      </c>
    </row>
    <row r="73" spans="2:10" ht="22.35" customHeight="1">
      <c r="B73" s="480"/>
      <c r="C73" s="480"/>
      <c r="D73" s="480"/>
      <c r="E73" s="480"/>
      <c r="F73" s="480"/>
      <c r="G73" s="471"/>
      <c r="H73" s="476"/>
      <c r="I73" s="410" t="s">
        <v>484</v>
      </c>
      <c r="J73" s="277" t="s">
        <v>196</v>
      </c>
    </row>
    <row r="74" spans="2:10" ht="22.35" customHeight="1">
      <c r="B74" s="480"/>
      <c r="C74" s="480"/>
      <c r="D74" s="480"/>
      <c r="E74" s="480"/>
      <c r="F74" s="480"/>
      <c r="G74" s="471"/>
      <c r="H74" s="20" t="s">
        <v>554</v>
      </c>
      <c r="I74" s="411" t="s">
        <v>555</v>
      </c>
      <c r="J74" s="277" t="s">
        <v>317</v>
      </c>
    </row>
    <row r="75" spans="2:10" ht="22.35" customHeight="1">
      <c r="B75" s="480"/>
      <c r="C75" s="480"/>
      <c r="D75" s="480"/>
      <c r="E75" s="480"/>
      <c r="F75" s="480"/>
      <c r="G75" s="471"/>
      <c r="H75" s="20" t="s">
        <v>556</v>
      </c>
      <c r="I75" s="412" t="s">
        <v>555</v>
      </c>
      <c r="J75" s="277" t="s">
        <v>317</v>
      </c>
    </row>
    <row r="76" spans="2:10" ht="22.35" customHeight="1">
      <c r="B76" s="275" t="s">
        <v>557</v>
      </c>
      <c r="C76" s="275"/>
      <c r="D76" s="275"/>
      <c r="E76" s="275"/>
      <c r="F76" s="275"/>
      <c r="G76" s="275" t="s">
        <v>461</v>
      </c>
      <c r="H76" s="474" t="s">
        <v>536</v>
      </c>
      <c r="I76" s="21" t="s">
        <v>461</v>
      </c>
      <c r="J76" s="229" t="s">
        <v>558</v>
      </c>
    </row>
    <row r="77" spans="2:10" ht="22.35" customHeight="1">
      <c r="B77" s="274"/>
      <c r="C77" s="274"/>
      <c r="D77" s="274"/>
      <c r="E77" s="274"/>
      <c r="F77" s="274"/>
      <c r="G77" s="399"/>
      <c r="H77" s="476"/>
      <c r="I77" s="410" t="s">
        <v>484</v>
      </c>
      <c r="J77" s="277" t="s">
        <v>196</v>
      </c>
    </row>
    <row r="78" spans="2:10" ht="22.35" customHeight="1">
      <c r="B78" s="274"/>
      <c r="C78" s="274"/>
      <c r="D78" s="274"/>
      <c r="E78" s="274"/>
      <c r="F78" s="274"/>
      <c r="G78" s="399"/>
      <c r="H78" s="474" t="s">
        <v>559</v>
      </c>
      <c r="I78" s="412" t="s">
        <v>555</v>
      </c>
      <c r="J78" s="277" t="s">
        <v>317</v>
      </c>
    </row>
    <row r="79" spans="2:10" ht="22.35" customHeight="1">
      <c r="B79" s="182"/>
      <c r="C79" s="182"/>
      <c r="D79" s="182"/>
      <c r="E79" s="182"/>
      <c r="F79" s="182"/>
      <c r="G79" s="182"/>
      <c r="H79" s="476"/>
      <c r="I79" s="406" t="s">
        <v>518</v>
      </c>
      <c r="J79" s="182">
        <v>18</v>
      </c>
    </row>
    <row r="80" spans="2:10" ht="22.35" customHeight="1">
      <c r="B80" s="182"/>
      <c r="C80" s="182"/>
      <c r="D80" s="182"/>
      <c r="E80" s="182"/>
      <c r="F80" s="182"/>
      <c r="G80" s="182"/>
      <c r="H80" s="20" t="s">
        <v>560</v>
      </c>
      <c r="I80" s="412" t="s">
        <v>555</v>
      </c>
      <c r="J80" s="277" t="s">
        <v>317</v>
      </c>
    </row>
    <row r="81" spans="2:10" ht="22.35" customHeight="1">
      <c r="B81" s="182"/>
      <c r="C81" s="182"/>
      <c r="D81" s="182"/>
      <c r="E81" s="182"/>
      <c r="F81" s="182"/>
      <c r="G81" s="182"/>
      <c r="H81" s="474" t="s">
        <v>561</v>
      </c>
      <c r="I81" s="406" t="s">
        <v>518</v>
      </c>
      <c r="J81" s="182">
        <v>18</v>
      </c>
    </row>
    <row r="82" spans="2:10" ht="22.35" customHeight="1">
      <c r="B82" s="182"/>
      <c r="C82" s="182"/>
      <c r="D82" s="182"/>
      <c r="E82" s="182"/>
      <c r="F82" s="182"/>
      <c r="G82" s="182"/>
      <c r="H82" s="476"/>
      <c r="I82" s="412" t="s">
        <v>555</v>
      </c>
      <c r="J82" s="277" t="s">
        <v>317</v>
      </c>
    </row>
    <row r="83" spans="2:10" ht="43.5">
      <c r="B83" s="182"/>
      <c r="C83" s="182"/>
      <c r="D83" s="182"/>
      <c r="E83" s="182"/>
      <c r="F83" s="182"/>
      <c r="G83" s="182"/>
      <c r="H83" s="20" t="s">
        <v>562</v>
      </c>
      <c r="I83" s="21" t="s">
        <v>461</v>
      </c>
      <c r="J83" s="21">
        <v>69</v>
      </c>
    </row>
    <row r="84" spans="2:10" ht="22.35" customHeight="1">
      <c r="B84" s="275" t="s">
        <v>563</v>
      </c>
      <c r="C84" s="275"/>
      <c r="D84" s="275"/>
      <c r="E84" s="275"/>
      <c r="F84" s="275"/>
      <c r="G84" s="275" t="s">
        <v>461</v>
      </c>
      <c r="H84" s="474" t="s">
        <v>536</v>
      </c>
      <c r="I84" s="21" t="s">
        <v>461</v>
      </c>
      <c r="J84" s="229" t="s">
        <v>558</v>
      </c>
    </row>
    <row r="85" spans="2:10" ht="22.35" customHeight="1">
      <c r="B85" s="276"/>
      <c r="C85" s="276"/>
      <c r="D85" s="276"/>
      <c r="E85" s="276"/>
      <c r="F85" s="276"/>
      <c r="G85" s="276"/>
      <c r="H85" s="476"/>
      <c r="I85" s="410" t="s">
        <v>484</v>
      </c>
      <c r="J85" s="277" t="s">
        <v>196</v>
      </c>
    </row>
    <row r="86" spans="2:10" ht="22.35" customHeight="1">
      <c r="B86" s="182"/>
      <c r="C86" s="182"/>
      <c r="D86" s="182"/>
      <c r="E86" s="182"/>
      <c r="F86" s="182"/>
      <c r="G86" s="182"/>
      <c r="H86" s="474" t="s">
        <v>564</v>
      </c>
      <c r="I86" s="21" t="s">
        <v>461</v>
      </c>
      <c r="J86" s="229">
        <v>68</v>
      </c>
    </row>
    <row r="87" spans="2:10" ht="22.35" customHeight="1">
      <c r="B87" s="182"/>
      <c r="C87" s="182"/>
      <c r="D87" s="182"/>
      <c r="E87" s="182"/>
      <c r="F87" s="182"/>
      <c r="G87" s="182"/>
      <c r="H87" s="475"/>
      <c r="I87" s="412" t="s">
        <v>555</v>
      </c>
      <c r="J87" s="277" t="s">
        <v>317</v>
      </c>
    </row>
    <row r="88" spans="2:10" ht="22.35" customHeight="1">
      <c r="B88" s="182"/>
      <c r="C88" s="182"/>
      <c r="D88" s="182"/>
      <c r="E88" s="182"/>
      <c r="F88" s="182"/>
      <c r="G88" s="182"/>
      <c r="H88" s="476"/>
      <c r="I88" s="411" t="s">
        <v>484</v>
      </c>
      <c r="J88" s="277" t="s">
        <v>196</v>
      </c>
    </row>
    <row r="89" spans="2:10" ht="22.35" customHeight="1">
      <c r="B89" s="182"/>
      <c r="C89" s="182"/>
      <c r="D89" s="182"/>
      <c r="E89" s="182"/>
      <c r="F89" s="182"/>
      <c r="G89" s="182"/>
      <c r="H89" s="477" t="s">
        <v>565</v>
      </c>
      <c r="I89" s="21" t="s">
        <v>461</v>
      </c>
      <c r="J89" s="229">
        <v>68</v>
      </c>
    </row>
    <row r="90" spans="2:10" ht="22.35" customHeight="1">
      <c r="B90" s="182"/>
      <c r="C90" s="182"/>
      <c r="D90" s="182"/>
      <c r="E90" s="182"/>
      <c r="F90" s="182"/>
      <c r="G90" s="182"/>
      <c r="H90" s="477"/>
      <c r="I90" s="412" t="s">
        <v>555</v>
      </c>
      <c r="J90" s="277" t="s">
        <v>317</v>
      </c>
    </row>
    <row r="91" spans="2:10" ht="22.35" customHeight="1">
      <c r="B91" s="182"/>
      <c r="C91" s="182"/>
      <c r="D91" s="182"/>
      <c r="E91" s="182"/>
      <c r="F91" s="182"/>
      <c r="G91" s="182"/>
      <c r="H91" s="477"/>
      <c r="I91" s="411" t="s">
        <v>484</v>
      </c>
      <c r="J91" s="277" t="s">
        <v>196</v>
      </c>
    </row>
    <row r="92" spans="2:10" ht="22.35" customHeight="1">
      <c r="B92" s="182"/>
      <c r="C92" s="182"/>
      <c r="D92" s="182"/>
      <c r="E92" s="182"/>
      <c r="F92" s="182"/>
      <c r="G92" s="182"/>
      <c r="H92" s="474" t="s">
        <v>566</v>
      </c>
      <c r="I92" s="21" t="s">
        <v>461</v>
      </c>
      <c r="J92" s="229">
        <v>68</v>
      </c>
    </row>
    <row r="93" spans="2:10" ht="22.35" customHeight="1">
      <c r="B93" s="182"/>
      <c r="C93" s="182"/>
      <c r="D93" s="182"/>
      <c r="E93" s="182"/>
      <c r="F93" s="182"/>
      <c r="G93" s="182"/>
      <c r="H93" s="475"/>
      <c r="I93" s="412" t="s">
        <v>555</v>
      </c>
      <c r="J93" s="277" t="s">
        <v>317</v>
      </c>
    </row>
    <row r="94" spans="2:10" ht="22.35" customHeight="1">
      <c r="B94" s="182"/>
      <c r="C94" s="182"/>
      <c r="D94" s="182"/>
      <c r="E94" s="182"/>
      <c r="F94" s="182"/>
      <c r="G94" s="182"/>
      <c r="H94" s="476"/>
      <c r="I94" s="411" t="s">
        <v>484</v>
      </c>
      <c r="J94" s="277" t="s">
        <v>196</v>
      </c>
    </row>
    <row r="95" spans="2:10" ht="22.35" customHeight="1">
      <c r="B95" s="182"/>
      <c r="C95" s="182"/>
      <c r="D95" s="182"/>
      <c r="E95" s="182"/>
      <c r="F95" s="182"/>
      <c r="G95" s="182"/>
      <c r="H95" s="477" t="s">
        <v>567</v>
      </c>
      <c r="I95" s="21" t="s">
        <v>461</v>
      </c>
      <c r="J95" s="229">
        <v>68</v>
      </c>
    </row>
    <row r="96" spans="2:10" ht="22.35" customHeight="1">
      <c r="B96" s="182"/>
      <c r="C96" s="182"/>
      <c r="D96" s="182"/>
      <c r="E96" s="182"/>
      <c r="F96" s="182"/>
      <c r="G96" s="182"/>
      <c r="H96" s="477"/>
      <c r="I96" s="412" t="s">
        <v>555</v>
      </c>
      <c r="J96" s="277" t="s">
        <v>317</v>
      </c>
    </row>
    <row r="97" spans="2:10" ht="22.35" customHeight="1">
      <c r="B97" s="182"/>
      <c r="C97" s="182"/>
      <c r="D97" s="182"/>
      <c r="E97" s="182"/>
      <c r="F97" s="182"/>
      <c r="G97" s="182"/>
      <c r="H97" s="477"/>
      <c r="I97" s="411" t="s">
        <v>484</v>
      </c>
      <c r="J97" s="277" t="s">
        <v>196</v>
      </c>
    </row>
    <row r="98" spans="2:10" ht="22.35" customHeight="1">
      <c r="B98" s="275" t="s">
        <v>568</v>
      </c>
      <c r="C98" s="403"/>
      <c r="D98" s="403"/>
      <c r="E98" s="403"/>
      <c r="F98" s="403"/>
      <c r="G98" s="470" t="s">
        <v>463</v>
      </c>
      <c r="H98" s="474" t="s">
        <v>536</v>
      </c>
      <c r="I98" s="21" t="s">
        <v>463</v>
      </c>
      <c r="J98" s="21">
        <v>70</v>
      </c>
    </row>
    <row r="99" spans="2:10" ht="22.35" customHeight="1">
      <c r="B99" s="182"/>
      <c r="C99" s="182"/>
      <c r="D99" s="182"/>
      <c r="E99" s="182"/>
      <c r="F99" s="182"/>
      <c r="G99" s="471"/>
      <c r="H99" s="476"/>
      <c r="I99" s="411" t="s">
        <v>484</v>
      </c>
      <c r="J99" s="277" t="s">
        <v>196</v>
      </c>
    </row>
    <row r="100" spans="2:10" ht="22.35" customHeight="1">
      <c r="B100" s="182"/>
      <c r="C100" s="182"/>
      <c r="D100" s="182"/>
      <c r="E100" s="182"/>
      <c r="F100" s="182"/>
      <c r="G100" s="471"/>
      <c r="H100" s="20" t="s">
        <v>569</v>
      </c>
      <c r="I100" s="21" t="s">
        <v>463</v>
      </c>
      <c r="J100" s="21">
        <v>70</v>
      </c>
    </row>
    <row r="101" spans="2:10" ht="22.35" customHeight="1">
      <c r="B101" s="182"/>
      <c r="C101" s="182"/>
      <c r="D101" s="182"/>
      <c r="E101" s="182"/>
      <c r="F101" s="182"/>
      <c r="G101" s="182"/>
      <c r="H101" s="474" t="s">
        <v>570</v>
      </c>
      <c r="I101" s="21" t="s">
        <v>463</v>
      </c>
      <c r="J101" s="229" t="s">
        <v>571</v>
      </c>
    </row>
    <row r="102" spans="2:10" ht="22.35" customHeight="1">
      <c r="B102" s="182"/>
      <c r="C102" s="182"/>
      <c r="D102" s="182"/>
      <c r="E102" s="182"/>
      <c r="F102" s="182"/>
      <c r="G102" s="182"/>
      <c r="H102" s="476"/>
      <c r="I102" s="411" t="s">
        <v>484</v>
      </c>
      <c r="J102" s="277" t="s">
        <v>196</v>
      </c>
    </row>
    <row r="103" spans="2:10" ht="22.35" customHeight="1">
      <c r="B103" s="182"/>
      <c r="C103" s="182"/>
      <c r="D103" s="182"/>
      <c r="E103" s="182"/>
      <c r="F103" s="182"/>
      <c r="G103" s="182"/>
      <c r="H103" s="474" t="s">
        <v>572</v>
      </c>
      <c r="I103" s="412" t="s">
        <v>555</v>
      </c>
      <c r="J103" s="277" t="s">
        <v>317</v>
      </c>
    </row>
    <row r="104" spans="2:10" ht="22.35" customHeight="1">
      <c r="B104" s="182"/>
      <c r="C104" s="182"/>
      <c r="D104" s="182"/>
      <c r="E104" s="182"/>
      <c r="F104" s="182"/>
      <c r="G104" s="182"/>
      <c r="H104" s="476"/>
      <c r="I104" s="411" t="s">
        <v>484</v>
      </c>
      <c r="J104" s="277" t="s">
        <v>196</v>
      </c>
    </row>
    <row r="105" spans="2:10" ht="22.35" customHeight="1">
      <c r="B105" s="182"/>
      <c r="C105" s="182"/>
      <c r="D105" s="182"/>
      <c r="E105" s="182"/>
      <c r="F105" s="182"/>
      <c r="G105" s="182"/>
      <c r="H105" s="474" t="s">
        <v>573</v>
      </c>
      <c r="I105" s="412" t="s">
        <v>555</v>
      </c>
      <c r="J105" s="277" t="s">
        <v>317</v>
      </c>
    </row>
    <row r="106" spans="2:10" ht="22.35" customHeight="1">
      <c r="B106" s="182"/>
      <c r="C106" s="182"/>
      <c r="D106" s="182"/>
      <c r="E106" s="182"/>
      <c r="F106" s="182"/>
      <c r="G106" s="182"/>
      <c r="H106" s="476"/>
      <c r="I106" s="411" t="s">
        <v>484</v>
      </c>
      <c r="J106" s="277" t="s">
        <v>196</v>
      </c>
    </row>
    <row r="107" spans="2:10" ht="22.35" customHeight="1">
      <c r="B107" s="182"/>
      <c r="C107" s="182"/>
      <c r="D107" s="182"/>
      <c r="E107" s="182"/>
      <c r="F107" s="182"/>
      <c r="G107" s="182"/>
      <c r="H107" s="477" t="s">
        <v>574</v>
      </c>
      <c r="I107" s="412" t="s">
        <v>555</v>
      </c>
      <c r="J107" s="277" t="s">
        <v>317</v>
      </c>
    </row>
    <row r="108" spans="2:10" ht="22.35" customHeight="1">
      <c r="B108" s="182"/>
      <c r="C108" s="182"/>
      <c r="D108" s="182"/>
      <c r="E108" s="182"/>
      <c r="F108" s="182"/>
      <c r="G108" s="182"/>
      <c r="H108" s="477"/>
      <c r="I108" s="411" t="s">
        <v>484</v>
      </c>
      <c r="J108" s="277" t="s">
        <v>196</v>
      </c>
    </row>
    <row r="109" spans="2:10" ht="22.35" customHeight="1">
      <c r="B109" s="415" t="s">
        <v>575</v>
      </c>
      <c r="C109" s="403"/>
      <c r="D109" s="403"/>
      <c r="E109" s="403"/>
      <c r="F109" s="403"/>
      <c r="G109" s="472"/>
      <c r="H109" s="20" t="s">
        <v>536</v>
      </c>
      <c r="I109" s="21" t="s">
        <v>738</v>
      </c>
      <c r="J109" s="229" t="s">
        <v>576</v>
      </c>
    </row>
    <row r="110" spans="2:10" ht="22.35" customHeight="1">
      <c r="B110" s="182"/>
      <c r="C110" s="182"/>
      <c r="D110" s="182"/>
      <c r="E110" s="182"/>
      <c r="F110" s="182"/>
      <c r="G110" s="473"/>
      <c r="H110" s="477" t="s">
        <v>577</v>
      </c>
      <c r="I110" s="410" t="s">
        <v>493</v>
      </c>
      <c r="J110" s="277" t="s">
        <v>201</v>
      </c>
    </row>
    <row r="111" spans="2:10" ht="22.35" customHeight="1">
      <c r="B111" s="182"/>
      <c r="C111" s="182"/>
      <c r="D111" s="182"/>
      <c r="E111" s="182"/>
      <c r="F111" s="182"/>
      <c r="G111" s="473"/>
      <c r="H111" s="477"/>
      <c r="I111" s="411" t="s">
        <v>484</v>
      </c>
      <c r="J111" s="277" t="s">
        <v>196</v>
      </c>
    </row>
    <row r="112" spans="2:10" ht="22.35" customHeight="1">
      <c r="B112" s="182"/>
      <c r="C112" s="182"/>
      <c r="D112" s="182"/>
      <c r="E112" s="182"/>
      <c r="F112" s="182"/>
      <c r="G112" s="182"/>
      <c r="H112" s="477" t="s">
        <v>578</v>
      </c>
      <c r="I112" s="410" t="s">
        <v>493</v>
      </c>
      <c r="J112" s="277" t="s">
        <v>201</v>
      </c>
    </row>
    <row r="113" spans="2:10" ht="22.35" customHeight="1">
      <c r="B113" s="182"/>
      <c r="C113" s="182"/>
      <c r="D113" s="182"/>
      <c r="E113" s="182"/>
      <c r="F113" s="182"/>
      <c r="G113" s="182"/>
      <c r="H113" s="477"/>
      <c r="I113" s="411" t="s">
        <v>484</v>
      </c>
      <c r="J113" s="277" t="s">
        <v>196</v>
      </c>
    </row>
    <row r="114" spans="2:10">
      <c r="B114" s="472" t="s">
        <v>579</v>
      </c>
      <c r="C114" s="472"/>
      <c r="D114" s="472"/>
      <c r="E114" s="472"/>
      <c r="F114" s="472"/>
      <c r="G114" s="472" t="s">
        <v>450</v>
      </c>
      <c r="H114" s="20" t="s">
        <v>536</v>
      </c>
      <c r="I114" s="21" t="s">
        <v>738</v>
      </c>
      <c r="J114" s="229" t="s">
        <v>580</v>
      </c>
    </row>
    <row r="115" spans="2:10" ht="43.5" customHeight="1">
      <c r="B115" s="473"/>
      <c r="C115" s="473"/>
      <c r="D115" s="473"/>
      <c r="E115" s="473"/>
      <c r="F115" s="473"/>
      <c r="G115" s="473"/>
      <c r="H115" s="20" t="s">
        <v>581</v>
      </c>
      <c r="I115" s="21" t="s">
        <v>738</v>
      </c>
      <c r="J115" s="21">
        <v>26</v>
      </c>
    </row>
    <row r="116" spans="2:10" ht="22.35" customHeight="1">
      <c r="B116" s="182"/>
      <c r="C116" s="182"/>
      <c r="D116" s="182"/>
      <c r="E116" s="182"/>
      <c r="F116" s="182"/>
      <c r="G116" s="182"/>
      <c r="H116" s="20" t="s">
        <v>582</v>
      </c>
      <c r="I116" s="21" t="s">
        <v>738</v>
      </c>
      <c r="J116" s="229" t="s">
        <v>583</v>
      </c>
    </row>
    <row r="117" spans="2:10" ht="22.35" customHeight="1">
      <c r="B117" s="182"/>
      <c r="C117" s="182"/>
      <c r="D117" s="182"/>
      <c r="E117" s="182"/>
      <c r="F117" s="182"/>
      <c r="G117" s="182"/>
      <c r="H117" s="20" t="s">
        <v>584</v>
      </c>
      <c r="I117" s="21" t="s">
        <v>738</v>
      </c>
      <c r="J117" s="229" t="s">
        <v>585</v>
      </c>
    </row>
    <row r="118" spans="2:10" ht="22.35" customHeight="1">
      <c r="B118" s="182"/>
      <c r="C118" s="182"/>
      <c r="D118" s="182"/>
      <c r="E118" s="182"/>
      <c r="F118" s="182"/>
      <c r="G118" s="182"/>
      <c r="H118" s="20" t="s">
        <v>586</v>
      </c>
      <c r="I118" s="21" t="s">
        <v>738</v>
      </c>
      <c r="J118" s="21">
        <v>26</v>
      </c>
    </row>
    <row r="119" spans="2:10" ht="22.35" customHeight="1">
      <c r="B119" s="182"/>
      <c r="C119" s="182"/>
      <c r="D119" s="182"/>
      <c r="E119" s="182"/>
      <c r="F119" s="182"/>
      <c r="G119" s="182"/>
      <c r="H119" s="20" t="s">
        <v>587</v>
      </c>
      <c r="I119" s="21" t="s">
        <v>738</v>
      </c>
      <c r="J119" s="229" t="s">
        <v>588</v>
      </c>
    </row>
    <row r="120" spans="2:10" ht="22.35" customHeight="1">
      <c r="B120" s="182"/>
      <c r="C120" s="182"/>
      <c r="D120" s="182"/>
      <c r="E120" s="182"/>
      <c r="F120" s="182"/>
      <c r="G120" s="182"/>
      <c r="H120" s="20" t="s">
        <v>589</v>
      </c>
      <c r="I120" s="21" t="s">
        <v>738</v>
      </c>
      <c r="J120" s="229" t="s">
        <v>588</v>
      </c>
    </row>
    <row r="121" spans="2:10" ht="22.35" customHeight="1">
      <c r="B121" s="182"/>
      <c r="C121" s="182"/>
      <c r="D121" s="182"/>
      <c r="E121" s="182"/>
      <c r="F121" s="182"/>
      <c r="G121" s="182"/>
      <c r="H121" s="20" t="s">
        <v>590</v>
      </c>
      <c r="I121" s="21" t="s">
        <v>738</v>
      </c>
      <c r="J121" s="229" t="s">
        <v>591</v>
      </c>
    </row>
    <row r="122" spans="2:10" ht="22.35" customHeight="1">
      <c r="B122" s="182"/>
      <c r="C122" s="182"/>
      <c r="D122" s="182"/>
      <c r="E122" s="182"/>
      <c r="F122" s="182"/>
      <c r="G122" s="182"/>
      <c r="H122" s="474" t="s">
        <v>592</v>
      </c>
      <c r="I122" s="21" t="s">
        <v>738</v>
      </c>
      <c r="J122" s="229" t="s">
        <v>588</v>
      </c>
    </row>
    <row r="123" spans="2:10" ht="22.35" customHeight="1">
      <c r="B123" s="182"/>
      <c r="C123" s="182"/>
      <c r="D123" s="182"/>
      <c r="E123" s="182"/>
      <c r="F123" s="182"/>
      <c r="G123" s="182"/>
      <c r="H123" s="475"/>
      <c r="I123" s="410" t="s">
        <v>493</v>
      </c>
      <c r="J123" s="277" t="s">
        <v>201</v>
      </c>
    </row>
    <row r="124" spans="2:10" ht="22.35" customHeight="1">
      <c r="B124" s="182"/>
      <c r="C124" s="182"/>
      <c r="D124" s="182"/>
      <c r="E124" s="182"/>
      <c r="F124" s="182"/>
      <c r="G124" s="182"/>
      <c r="H124" s="476"/>
      <c r="I124" s="411" t="s">
        <v>484</v>
      </c>
      <c r="J124" s="277" t="s">
        <v>196</v>
      </c>
    </row>
    <row r="125" spans="2:10" ht="22.35" customHeight="1">
      <c r="B125" s="182"/>
      <c r="C125" s="182"/>
      <c r="D125" s="182"/>
      <c r="E125" s="182"/>
      <c r="F125" s="182"/>
      <c r="G125" s="182"/>
      <c r="H125" s="474" t="s">
        <v>593</v>
      </c>
      <c r="I125" s="21" t="s">
        <v>738</v>
      </c>
      <c r="J125" s="229" t="s">
        <v>588</v>
      </c>
    </row>
    <row r="126" spans="2:10" ht="22.35" customHeight="1">
      <c r="B126" s="182"/>
      <c r="C126" s="182"/>
      <c r="D126" s="182"/>
      <c r="E126" s="182"/>
      <c r="F126" s="182"/>
      <c r="G126" s="182"/>
      <c r="H126" s="475"/>
      <c r="I126" s="410" t="s">
        <v>493</v>
      </c>
      <c r="J126" s="277" t="s">
        <v>201</v>
      </c>
    </row>
    <row r="127" spans="2:10" ht="22.35" customHeight="1">
      <c r="B127" s="182"/>
      <c r="C127" s="182"/>
      <c r="D127" s="182"/>
      <c r="E127" s="182"/>
      <c r="F127" s="182"/>
      <c r="G127" s="182"/>
      <c r="H127" s="476"/>
      <c r="I127" s="411" t="s">
        <v>484</v>
      </c>
      <c r="J127" s="277" t="s">
        <v>196</v>
      </c>
    </row>
    <row r="128" spans="2:10" ht="22.35" customHeight="1">
      <c r="B128" s="472" t="s">
        <v>594</v>
      </c>
      <c r="C128" s="472"/>
      <c r="D128" s="472"/>
      <c r="E128" s="472"/>
      <c r="F128" s="472"/>
      <c r="G128" s="472" t="s">
        <v>452</v>
      </c>
      <c r="H128" s="290" t="s">
        <v>536</v>
      </c>
      <c r="I128" s="21" t="s">
        <v>491</v>
      </c>
      <c r="J128" s="21">
        <v>30</v>
      </c>
    </row>
    <row r="129" spans="2:10" ht="22.35" customHeight="1">
      <c r="B129" s="473"/>
      <c r="C129" s="473"/>
      <c r="D129" s="473"/>
      <c r="E129" s="473"/>
      <c r="F129" s="473"/>
      <c r="G129" s="473"/>
      <c r="H129" s="477" t="s">
        <v>595</v>
      </c>
      <c r="I129" s="21" t="s">
        <v>491</v>
      </c>
      <c r="J129" s="229" t="s">
        <v>596</v>
      </c>
    </row>
    <row r="130" spans="2:10" ht="22.35" customHeight="1">
      <c r="B130" s="182"/>
      <c r="C130" s="182"/>
      <c r="D130" s="182"/>
      <c r="E130" s="182"/>
      <c r="F130" s="182"/>
      <c r="G130" s="182"/>
      <c r="H130" s="477"/>
      <c r="I130" s="410" t="s">
        <v>493</v>
      </c>
      <c r="J130" s="277" t="s">
        <v>201</v>
      </c>
    </row>
    <row r="131" spans="2:10" ht="22.35" customHeight="1">
      <c r="B131" s="182"/>
      <c r="C131" s="182"/>
      <c r="D131" s="182"/>
      <c r="E131" s="182"/>
      <c r="F131" s="182"/>
      <c r="G131" s="182"/>
      <c r="H131" s="477"/>
      <c r="I131" s="411" t="s">
        <v>484</v>
      </c>
      <c r="J131" s="277" t="s">
        <v>196</v>
      </c>
    </row>
    <row r="132" spans="2:10" ht="22.35" customHeight="1">
      <c r="B132" s="415" t="s">
        <v>597</v>
      </c>
      <c r="C132" s="403"/>
      <c r="D132" s="403"/>
      <c r="E132" s="403"/>
      <c r="F132" s="403"/>
      <c r="G132" s="472" t="s">
        <v>452</v>
      </c>
      <c r="H132" s="290" t="s">
        <v>536</v>
      </c>
      <c r="I132" s="21" t="s">
        <v>454</v>
      </c>
      <c r="J132" s="294">
        <v>36</v>
      </c>
    </row>
    <row r="133" spans="2:10" ht="43.5">
      <c r="B133" s="182"/>
      <c r="C133" s="182"/>
      <c r="D133" s="182"/>
      <c r="E133" s="182"/>
      <c r="F133" s="182"/>
      <c r="G133" s="473"/>
      <c r="H133" s="293" t="s">
        <v>598</v>
      </c>
      <c r="I133" s="21" t="s">
        <v>454</v>
      </c>
      <c r="J133" s="229">
        <v>37</v>
      </c>
    </row>
    <row r="134" spans="2:10" ht="22.35" customHeight="1">
      <c r="B134" s="472" t="s">
        <v>599</v>
      </c>
      <c r="C134" s="472"/>
      <c r="D134" s="472"/>
      <c r="E134" s="472"/>
      <c r="F134" s="472"/>
      <c r="G134" s="472" t="s">
        <v>454</v>
      </c>
      <c r="H134" s="474" t="s">
        <v>536</v>
      </c>
      <c r="I134" s="21" t="s">
        <v>454</v>
      </c>
      <c r="J134" s="294">
        <v>36</v>
      </c>
    </row>
    <row r="135" spans="2:10" ht="22.35" customHeight="1">
      <c r="B135" s="473"/>
      <c r="C135" s="473"/>
      <c r="D135" s="473"/>
      <c r="E135" s="473"/>
      <c r="F135" s="473"/>
      <c r="G135" s="473"/>
      <c r="H135" s="476"/>
      <c r="I135" s="21" t="s">
        <v>600</v>
      </c>
      <c r="J135" s="296">
        <v>13</v>
      </c>
    </row>
    <row r="136" spans="2:10" ht="65.25" customHeight="1">
      <c r="B136" s="473"/>
      <c r="C136" s="473"/>
      <c r="D136" s="473"/>
      <c r="E136" s="473"/>
      <c r="F136" s="473"/>
      <c r="G136" s="473"/>
      <c r="H136" s="474" t="s">
        <v>601</v>
      </c>
      <c r="I136" s="21" t="s">
        <v>454</v>
      </c>
      <c r="J136" s="294">
        <v>37</v>
      </c>
    </row>
    <row r="137" spans="2:10">
      <c r="B137" s="288"/>
      <c r="C137" s="288"/>
      <c r="D137" s="288"/>
      <c r="E137" s="288"/>
      <c r="F137" s="288"/>
      <c r="G137" s="288"/>
      <c r="H137" s="476"/>
      <c r="I137" s="21" t="s">
        <v>600</v>
      </c>
      <c r="J137" s="296">
        <v>10</v>
      </c>
    </row>
    <row r="138" spans="2:10">
      <c r="B138" s="472" t="s">
        <v>602</v>
      </c>
      <c r="C138" s="472"/>
      <c r="D138" s="472"/>
      <c r="E138" s="472"/>
      <c r="F138" s="472"/>
      <c r="G138" s="472" t="s">
        <v>454</v>
      </c>
      <c r="H138" s="474" t="s">
        <v>536</v>
      </c>
      <c r="I138" s="21" t="s">
        <v>454</v>
      </c>
      <c r="J138" s="298" t="s">
        <v>495</v>
      </c>
    </row>
    <row r="139" spans="2:10">
      <c r="B139" s="473"/>
      <c r="C139" s="473"/>
      <c r="D139" s="473"/>
      <c r="E139" s="473"/>
      <c r="F139" s="473"/>
      <c r="G139" s="473"/>
      <c r="H139" s="476"/>
      <c r="I139" s="21" t="s">
        <v>600</v>
      </c>
      <c r="J139" s="296">
        <v>13</v>
      </c>
    </row>
    <row r="140" spans="2:10" ht="43.5">
      <c r="B140" s="182"/>
      <c r="C140" s="182"/>
      <c r="D140" s="182"/>
      <c r="E140" s="182"/>
      <c r="F140" s="182"/>
      <c r="G140" s="182"/>
      <c r="H140" s="297" t="s">
        <v>603</v>
      </c>
      <c r="I140" s="21" t="s">
        <v>600</v>
      </c>
      <c r="J140" s="296">
        <v>10</v>
      </c>
    </row>
    <row r="141" spans="2:10" ht="22.35" customHeight="1">
      <c r="B141" s="472" t="s">
        <v>604</v>
      </c>
      <c r="C141" s="472"/>
      <c r="D141" s="472"/>
      <c r="E141" s="472"/>
      <c r="F141" s="472"/>
      <c r="G141" s="472" t="s">
        <v>454</v>
      </c>
      <c r="H141" s="474" t="s">
        <v>536</v>
      </c>
      <c r="I141" s="21" t="s">
        <v>454</v>
      </c>
      <c r="J141" s="298" t="s">
        <v>495</v>
      </c>
    </row>
    <row r="142" spans="2:10" ht="22.35" customHeight="1">
      <c r="B142" s="473"/>
      <c r="C142" s="473"/>
      <c r="D142" s="473"/>
      <c r="E142" s="473"/>
      <c r="F142" s="473"/>
      <c r="G142" s="473"/>
      <c r="H142" s="476"/>
      <c r="I142" s="21" t="s">
        <v>600</v>
      </c>
      <c r="J142" s="296">
        <v>13</v>
      </c>
    </row>
    <row r="143" spans="2:10" ht="43.5">
      <c r="B143" s="473"/>
      <c r="C143" s="473"/>
      <c r="D143" s="473"/>
      <c r="E143" s="473"/>
      <c r="F143" s="473"/>
      <c r="G143" s="473"/>
      <c r="H143" s="20" t="s">
        <v>605</v>
      </c>
      <c r="I143" s="21" t="s">
        <v>600</v>
      </c>
      <c r="J143" s="296">
        <v>10</v>
      </c>
    </row>
    <row r="144" spans="2:10" ht="21.75" customHeight="1">
      <c r="B144" s="472" t="s">
        <v>606</v>
      </c>
      <c r="C144" s="472"/>
      <c r="D144" s="472"/>
      <c r="E144" s="472"/>
      <c r="F144" s="472"/>
      <c r="G144" s="472" t="s">
        <v>454</v>
      </c>
      <c r="H144" s="474" t="s">
        <v>536</v>
      </c>
      <c r="I144" s="21" t="s">
        <v>454</v>
      </c>
      <c r="J144" s="298" t="s">
        <v>495</v>
      </c>
    </row>
    <row r="145" spans="2:10">
      <c r="B145" s="473"/>
      <c r="C145" s="473"/>
      <c r="D145" s="473"/>
      <c r="E145" s="473"/>
      <c r="F145" s="473"/>
      <c r="G145" s="473"/>
      <c r="H145" s="476"/>
      <c r="I145" s="21" t="s">
        <v>600</v>
      </c>
      <c r="J145" s="296">
        <v>13</v>
      </c>
    </row>
    <row r="146" spans="2:10" ht="43.5">
      <c r="B146" s="473"/>
      <c r="C146" s="473"/>
      <c r="D146" s="473"/>
      <c r="E146" s="473"/>
      <c r="F146" s="473"/>
      <c r="G146" s="473"/>
      <c r="H146" s="290" t="s">
        <v>607</v>
      </c>
      <c r="I146" s="21" t="s">
        <v>600</v>
      </c>
      <c r="J146" s="296">
        <v>10</v>
      </c>
    </row>
    <row r="147" spans="2:10" ht="21.75" customHeight="1">
      <c r="B147" s="472" t="s">
        <v>608</v>
      </c>
      <c r="C147" s="472"/>
      <c r="D147" s="472"/>
      <c r="E147" s="472"/>
      <c r="F147" s="472"/>
      <c r="G147" s="472" t="s">
        <v>452</v>
      </c>
      <c r="H147" s="474" t="s">
        <v>536</v>
      </c>
      <c r="I147" s="21" t="s">
        <v>491</v>
      </c>
      <c r="J147" s="294">
        <v>32</v>
      </c>
    </row>
    <row r="148" spans="2:10" ht="43.5">
      <c r="B148" s="473"/>
      <c r="C148" s="473"/>
      <c r="D148" s="473"/>
      <c r="E148" s="473"/>
      <c r="F148" s="473"/>
      <c r="G148" s="473"/>
      <c r="H148" s="476"/>
      <c r="I148" s="21" t="s">
        <v>609</v>
      </c>
      <c r="J148" s="299" t="s">
        <v>610</v>
      </c>
    </row>
    <row r="149" spans="2:10" ht="152.25">
      <c r="B149" s="473"/>
      <c r="C149" s="473"/>
      <c r="D149" s="473"/>
      <c r="E149" s="473"/>
      <c r="F149" s="473"/>
      <c r="G149" s="473"/>
      <c r="H149" s="290" t="s">
        <v>611</v>
      </c>
      <c r="I149" s="21" t="s">
        <v>739</v>
      </c>
      <c r="J149" s="294">
        <v>37</v>
      </c>
    </row>
    <row r="150" spans="2:10" ht="21.75" customHeight="1">
      <c r="B150" s="472" t="s">
        <v>612</v>
      </c>
      <c r="C150" s="472"/>
      <c r="D150" s="472"/>
      <c r="E150" s="472"/>
      <c r="F150" s="472"/>
      <c r="G150" s="472" t="s">
        <v>459</v>
      </c>
      <c r="H150" s="474" t="s">
        <v>536</v>
      </c>
      <c r="I150" s="21" t="s">
        <v>530</v>
      </c>
      <c r="J150" s="298" t="s">
        <v>531</v>
      </c>
    </row>
    <row r="151" spans="2:10" ht="21.75" customHeight="1">
      <c r="B151" s="473"/>
      <c r="C151" s="473"/>
      <c r="D151" s="473"/>
      <c r="E151" s="473"/>
      <c r="F151" s="473"/>
      <c r="G151" s="473"/>
      <c r="H151" s="475"/>
      <c r="I151" s="21" t="s">
        <v>613</v>
      </c>
      <c r="J151" s="298">
        <v>48</v>
      </c>
    </row>
    <row r="152" spans="2:10" ht="21.75" customHeight="1">
      <c r="B152" s="473"/>
      <c r="C152" s="473"/>
      <c r="D152" s="473"/>
      <c r="E152" s="473"/>
      <c r="F152" s="473"/>
      <c r="G152" s="473"/>
      <c r="H152" s="476"/>
      <c r="I152" s="21" t="s">
        <v>613</v>
      </c>
      <c r="J152" s="298">
        <v>58</v>
      </c>
    </row>
    <row r="153" spans="2:10" ht="21.75" customHeight="1">
      <c r="B153" s="288"/>
      <c r="C153" s="288"/>
      <c r="D153" s="288"/>
      <c r="E153" s="288"/>
      <c r="F153" s="288"/>
      <c r="G153" s="288"/>
      <c r="H153" s="474" t="s">
        <v>614</v>
      </c>
      <c r="I153" s="21" t="s">
        <v>613</v>
      </c>
      <c r="J153" s="298" t="s">
        <v>615</v>
      </c>
    </row>
    <row r="154" spans="2:10" ht="21.75" customHeight="1">
      <c r="B154" s="288"/>
      <c r="C154" s="288"/>
      <c r="D154" s="288"/>
      <c r="E154" s="288"/>
      <c r="F154" s="288"/>
      <c r="G154" s="288"/>
      <c r="H154" s="475"/>
      <c r="I154" s="410" t="s">
        <v>616</v>
      </c>
      <c r="J154" s="277" t="s">
        <v>290</v>
      </c>
    </row>
    <row r="155" spans="2:10" ht="21.75" customHeight="1">
      <c r="B155" s="288"/>
      <c r="C155" s="288"/>
      <c r="D155" s="288"/>
      <c r="E155" s="288"/>
      <c r="F155" s="288"/>
      <c r="G155" s="288"/>
      <c r="H155" s="476"/>
      <c r="I155" s="411" t="s">
        <v>484</v>
      </c>
      <c r="J155" s="277" t="s">
        <v>196</v>
      </c>
    </row>
    <row r="156" spans="2:10" ht="43.5">
      <c r="B156" s="182"/>
      <c r="C156" s="182"/>
      <c r="D156" s="182"/>
      <c r="E156" s="182"/>
      <c r="F156" s="182"/>
      <c r="G156" s="182"/>
      <c r="H156" s="289" t="s">
        <v>617</v>
      </c>
      <c r="I156" s="21" t="s">
        <v>613</v>
      </c>
      <c r="J156" s="298">
        <v>52</v>
      </c>
    </row>
    <row r="157" spans="2:10" ht="22.35" customHeight="1">
      <c r="B157" s="472" t="s">
        <v>618</v>
      </c>
      <c r="C157" s="472"/>
      <c r="D157" s="472"/>
      <c r="E157" s="472"/>
      <c r="F157" s="472"/>
      <c r="G157" s="472" t="s">
        <v>454</v>
      </c>
      <c r="H157" s="474" t="s">
        <v>536</v>
      </c>
      <c r="I157" s="21" t="s">
        <v>454</v>
      </c>
      <c r="J157" s="229" t="s">
        <v>495</v>
      </c>
    </row>
    <row r="158" spans="2:10" ht="22.35" customHeight="1">
      <c r="B158" s="473"/>
      <c r="C158" s="473"/>
      <c r="D158" s="473"/>
      <c r="E158" s="473"/>
      <c r="F158" s="473"/>
      <c r="G158" s="473"/>
      <c r="H158" s="476"/>
      <c r="I158" s="21" t="s">
        <v>600</v>
      </c>
      <c r="J158" s="296">
        <v>13</v>
      </c>
    </row>
    <row r="159" spans="2:10" ht="22.35" customHeight="1">
      <c r="B159" s="473"/>
      <c r="C159" s="473"/>
      <c r="D159" s="473"/>
      <c r="E159" s="473"/>
      <c r="F159" s="473"/>
      <c r="G159" s="473"/>
      <c r="H159" s="20" t="s">
        <v>619</v>
      </c>
      <c r="I159" s="21" t="s">
        <v>600</v>
      </c>
      <c r="J159" s="295">
        <v>18</v>
      </c>
    </row>
    <row r="160" spans="2:10" ht="22.35" customHeight="1">
      <c r="B160" s="473"/>
      <c r="C160" s="473"/>
      <c r="D160" s="473"/>
      <c r="E160" s="473"/>
      <c r="F160" s="473"/>
      <c r="G160" s="473"/>
      <c r="H160" s="20" t="s">
        <v>620</v>
      </c>
      <c r="I160" s="21" t="s">
        <v>600</v>
      </c>
      <c r="J160" s="295">
        <v>18</v>
      </c>
    </row>
    <row r="161" spans="2:10" ht="22.35" customHeight="1">
      <c r="B161" s="472" t="s">
        <v>621</v>
      </c>
      <c r="C161" s="472"/>
      <c r="D161" s="472"/>
      <c r="E161" s="472"/>
      <c r="F161" s="472"/>
      <c r="G161" s="470" t="s">
        <v>463</v>
      </c>
      <c r="H161" s="486" t="s">
        <v>536</v>
      </c>
      <c r="I161" s="403" t="s">
        <v>740</v>
      </c>
      <c r="J161" s="403">
        <v>46</v>
      </c>
    </row>
    <row r="162" spans="2:10" ht="22.35" customHeight="1">
      <c r="B162" s="473"/>
      <c r="C162" s="473"/>
      <c r="D162" s="473"/>
      <c r="E162" s="473"/>
      <c r="F162" s="473"/>
      <c r="G162" s="471"/>
      <c r="H162" s="487"/>
      <c r="I162" s="405" t="s">
        <v>463</v>
      </c>
      <c r="J162" s="404" t="s">
        <v>622</v>
      </c>
    </row>
    <row r="163" spans="2:10" ht="43.5">
      <c r="B163" s="473"/>
      <c r="C163" s="473"/>
      <c r="D163" s="473"/>
      <c r="E163" s="473"/>
      <c r="F163" s="473"/>
      <c r="G163" s="471"/>
      <c r="H163" s="308" t="s">
        <v>623</v>
      </c>
      <c r="I163" s="191" t="s">
        <v>463</v>
      </c>
      <c r="J163" s="309" t="s">
        <v>622</v>
      </c>
    </row>
    <row r="164" spans="2:10">
      <c r="B164" s="472" t="s">
        <v>624</v>
      </c>
      <c r="C164" s="472"/>
      <c r="D164" s="472"/>
      <c r="E164" s="472"/>
      <c r="F164" s="472"/>
      <c r="G164" s="472" t="s">
        <v>625</v>
      </c>
      <c r="H164" s="20" t="s">
        <v>536</v>
      </c>
      <c r="I164" s="21" t="s">
        <v>741</v>
      </c>
      <c r="J164" s="229" t="s">
        <v>626</v>
      </c>
    </row>
    <row r="165" spans="2:10" ht="43.5" customHeight="1">
      <c r="B165" s="473"/>
      <c r="C165" s="473"/>
      <c r="D165" s="473"/>
      <c r="E165" s="473"/>
      <c r="F165" s="473"/>
      <c r="G165" s="473"/>
      <c r="H165" s="483" t="s">
        <v>627</v>
      </c>
      <c r="I165" s="21" t="s">
        <v>741</v>
      </c>
      <c r="J165" s="182">
        <v>56</v>
      </c>
    </row>
    <row r="166" spans="2:10">
      <c r="B166" s="473"/>
      <c r="C166" s="473"/>
      <c r="D166" s="473"/>
      <c r="E166" s="473"/>
      <c r="F166" s="473"/>
      <c r="G166" s="182"/>
      <c r="H166" s="468"/>
      <c r="I166" s="410" t="s">
        <v>628</v>
      </c>
      <c r="J166" s="277" t="s">
        <v>629</v>
      </c>
    </row>
    <row r="167" spans="2:10">
      <c r="B167" s="485"/>
      <c r="C167" s="485"/>
      <c r="D167" s="485"/>
      <c r="E167" s="485"/>
      <c r="F167" s="485"/>
      <c r="G167" s="405"/>
      <c r="H167" s="484"/>
      <c r="I167" s="411" t="s">
        <v>484</v>
      </c>
      <c r="J167" s="277" t="s">
        <v>196</v>
      </c>
    </row>
    <row r="168" spans="2:10"/>
  </sheetData>
  <sheetProtection algorithmName="SHA-512" hashValue="DYyu/p+h0pKW2+oXXBkTb8ikKmfAOvznqdSLSpu0FU3htsN/IzHrpS0jH/pJk5oHzzxtdWnMQkml5Mm58OFqwA==" saltValue="C+a7YOhUXRTaIIQz5/cofQ==" spinCount="100000" sheet="1" objects="1" scenarios="1"/>
  <mergeCells count="75">
    <mergeCell ref="H165:H167"/>
    <mergeCell ref="G157:G160"/>
    <mergeCell ref="B164:F167"/>
    <mergeCell ref="G164:G165"/>
    <mergeCell ref="B161:F163"/>
    <mergeCell ref="G161:G163"/>
    <mergeCell ref="H161:H162"/>
    <mergeCell ref="H144:H145"/>
    <mergeCell ref="B144:F146"/>
    <mergeCell ref="G144:G146"/>
    <mergeCell ref="B147:F149"/>
    <mergeCell ref="H147:H148"/>
    <mergeCell ref="G147:G149"/>
    <mergeCell ref="B150:F152"/>
    <mergeCell ref="G150:G152"/>
    <mergeCell ref="H150:H152"/>
    <mergeCell ref="H153:H155"/>
    <mergeCell ref="B157:F160"/>
    <mergeCell ref="H157:H158"/>
    <mergeCell ref="B141:F143"/>
    <mergeCell ref="G141:G143"/>
    <mergeCell ref="H141:H142"/>
    <mergeCell ref="B128:F129"/>
    <mergeCell ref="G128:G129"/>
    <mergeCell ref="G132:G133"/>
    <mergeCell ref="G134:G136"/>
    <mergeCell ref="B134:F136"/>
    <mergeCell ref="B138:F139"/>
    <mergeCell ref="G138:G139"/>
    <mergeCell ref="H129:H131"/>
    <mergeCell ref="H122:H124"/>
    <mergeCell ref="H125:H127"/>
    <mergeCell ref="H134:H135"/>
    <mergeCell ref="H136:H137"/>
    <mergeCell ref="H138:H139"/>
    <mergeCell ref="B5:D5"/>
    <mergeCell ref="H112:H113"/>
    <mergeCell ref="B59:F61"/>
    <mergeCell ref="H62:H63"/>
    <mergeCell ref="H44:H45"/>
    <mergeCell ref="H46:H48"/>
    <mergeCell ref="G72:G75"/>
    <mergeCell ref="B72:F75"/>
    <mergeCell ref="H72:H73"/>
    <mergeCell ref="H76:H77"/>
    <mergeCell ref="H78:H79"/>
    <mergeCell ref="H81:H82"/>
    <mergeCell ref="H84:H85"/>
    <mergeCell ref="H8:H11"/>
    <mergeCell ref="H23:H25"/>
    <mergeCell ref="H17:H19"/>
    <mergeCell ref="H20:H22"/>
    <mergeCell ref="H105:H106"/>
    <mergeCell ref="H57:H58"/>
    <mergeCell ref="H53:H54"/>
    <mergeCell ref="H49:H50"/>
    <mergeCell ref="H51:H52"/>
    <mergeCell ref="H28:H29"/>
    <mergeCell ref="H30:H31"/>
    <mergeCell ref="H33:H34"/>
    <mergeCell ref="H35:H37"/>
    <mergeCell ref="H40:H41"/>
    <mergeCell ref="G98:G100"/>
    <mergeCell ref="B114:F115"/>
    <mergeCell ref="G114:G115"/>
    <mergeCell ref="H86:H88"/>
    <mergeCell ref="H92:H94"/>
    <mergeCell ref="H98:H99"/>
    <mergeCell ref="H101:H102"/>
    <mergeCell ref="H103:H104"/>
    <mergeCell ref="H89:H91"/>
    <mergeCell ref="H95:H97"/>
    <mergeCell ref="G109:G111"/>
    <mergeCell ref="H107:H108"/>
    <mergeCell ref="H110:H111"/>
  </mergeCells>
  <phoneticPr fontId="36" type="noConversion"/>
  <hyperlinks>
    <hyperlink ref="J14" location="'Basis of Preparation v2'!A1" display="Basis of Preparation" xr:uid="{8DC63D25-6370-484A-8426-7E6F0369737D}"/>
    <hyperlink ref="J18" location="'1. People'!A1" display="1. People" xr:uid="{DBAB0ACD-F12F-476B-A15C-9791A55BDAED}"/>
    <hyperlink ref="J19" location="'Basis of Preparation v2'!A1" display="Basis of Preparation" xr:uid="{48052AA1-4234-4892-8A14-C48EAAA98B9F}"/>
    <hyperlink ref="J21" location="'1. People'!A1" display="1. People" xr:uid="{D7F72865-971E-4FF0-BD11-4C6A36924518}"/>
    <hyperlink ref="J22" location="'Basis of Preparation v2'!A1" display="Basis of Preparation" xr:uid="{7FAA5D4D-0D63-4DF5-A0E2-4AC9507E1EA5}"/>
    <hyperlink ref="J74" location="'4. Environment'!A1" display="4. Environment" xr:uid="{D1571F09-6482-4EAB-9E1C-56D763588CD5}"/>
    <hyperlink ref="J75" location="'4. Environment'!A1" display="4. Environment" xr:uid="{4A99DED4-347F-4548-AF76-1FDB14B22A77}"/>
    <hyperlink ref="J73" location="'Basis of Preparation v2'!A1" display="Basis of Preparation" xr:uid="{AC27B7C7-0D66-4560-ADC3-A160405CA402}"/>
    <hyperlink ref="J77" location="'Basis of Preparation v2'!A1" display="Basis of Preparation" xr:uid="{16AE9A0E-0561-407D-A7C4-FE20DBDC9174}"/>
    <hyperlink ref="J78" location="'4. Environment'!A1" display="4. Environment" xr:uid="{C32D93B1-F8F6-4BC9-A813-E96E9E9DE83C}"/>
    <hyperlink ref="J80" location="'4. Environment'!A1" display="4. Environment" xr:uid="{07C9940A-5824-4773-B0B8-0A01EB002E81}"/>
    <hyperlink ref="J82" location="'4. Environment'!A1" display="4. Environment" xr:uid="{E72B7AB2-A032-4EC8-A98F-75AA1D079D9A}"/>
    <hyperlink ref="J85" location="'Basis of Preparation v2'!A1" display="Basis of Preparation" xr:uid="{16EA5977-2F7B-4AD6-81F6-CA9A4BC1C89C}"/>
    <hyperlink ref="J87" location="'4. Environment'!A1" display="4. Environment" xr:uid="{52BED7D6-8BA3-4038-83DA-B14CF711D1AF}"/>
    <hyperlink ref="J88" location="'Basis of Preparation v2'!A1" display="Basis of Preparation" xr:uid="{C362CFC3-79F1-42B7-BA36-CAD37299B748}"/>
    <hyperlink ref="J90" location="'4. Environment'!A1" display="4. Environment" xr:uid="{625BBAF7-C926-4898-BA30-C77C7C07559F}"/>
    <hyperlink ref="J91" location="'Basis of Preparation v2'!A1" display="Basis of Preparation" xr:uid="{CEF36172-C31D-4F8F-BCC9-EDA72090AF4D}"/>
    <hyperlink ref="J93" location="'4. Environment'!A1" display="4. Environment" xr:uid="{02A1FB84-4FED-43A6-ADE5-3B450C0AD98D}"/>
    <hyperlink ref="J94" location="'Basis of Preparation v2'!A1" display="Basis of Preparation" xr:uid="{827AE3EE-D7D4-4DD4-B083-4E70BD96AE59}"/>
    <hyperlink ref="J96" location="'4. Environment'!A1" display="4. Environment" xr:uid="{E13A95F6-CBCD-4CF2-8DEA-651C09CD4112}"/>
    <hyperlink ref="J97" location="'Basis of Preparation v2'!A1" display="Basis of Preparation" xr:uid="{B29072D2-17E8-4D94-8296-2CAF55102CB8}"/>
    <hyperlink ref="J99" location="'Basis of Preparation v2'!A1" display="Basis of Preparation" xr:uid="{79797779-B06D-433A-84BC-5C46017D98D6}"/>
    <hyperlink ref="J102" location="'Basis of Preparation v2'!A1" display="Basis of Preparation" xr:uid="{5E6FA2E4-C32D-4D3E-86E7-1F6BC2FD0CBC}"/>
    <hyperlink ref="J103" location="'4. Environment'!A1" display="4. Environment" xr:uid="{A27705B0-FBFD-432F-8424-A6C910FCE73F}"/>
    <hyperlink ref="J104" location="'Basis of Preparation v2'!A1" display="Basis of Preparation" xr:uid="{3DF9B642-E754-40E5-A1E3-781FAAAF3B6B}"/>
    <hyperlink ref="J105" location="'4. Environment'!A1" display="4. Environment" xr:uid="{461BBB44-44AB-4A7D-8DA4-A919C3E5552A}"/>
    <hyperlink ref="J106" location="'Basis of Preparation v2'!A1" display="Basis of Preparation" xr:uid="{CDCAAABD-46C7-4431-BFDC-EE228A8E9C51}"/>
    <hyperlink ref="J107" location="'4. Environment'!A1" display="4. Environment" xr:uid="{C7196772-9BC1-48F9-9033-72EEB81C987A}"/>
    <hyperlink ref="J108" location="'Basis of Preparation v2'!A1" display="Basis of Preparation" xr:uid="{1D7D4518-ABB0-48A8-8231-324F960BBBAA}"/>
    <hyperlink ref="J110" location="'1. People'!A1" display="1. People" xr:uid="{F1729ABB-2AFB-4A4A-A551-0DFB46A7C23F}"/>
    <hyperlink ref="J111" location="'Basis of Preparation v2'!A1" display="Basis of Preparation" xr:uid="{C51F9820-E248-4116-8D44-4E314E73852E}"/>
    <hyperlink ref="J112" location="'1. People'!A1" display="1. People" xr:uid="{F8309147-973E-4835-A797-34582B40FFF8}"/>
    <hyperlink ref="J113" location="'Basis of Preparation v2'!A1" display="Basis of Preparation" xr:uid="{15C1348E-D953-4BA1-888E-529A11526944}"/>
    <hyperlink ref="J123" location="'1. People'!A1" display="1. People" xr:uid="{BBD01808-0157-4064-AC10-C0F6D4AF2D22}"/>
    <hyperlink ref="J124" location="'Basis of Preparation v2'!A1" display="Basis of Preparation" xr:uid="{F6027117-FD61-411D-958F-FD4ED49C89D5}"/>
    <hyperlink ref="J126" location="'1. People'!A1" display="1. People" xr:uid="{4F729005-7104-450D-AB35-1AF4C21B1F92}"/>
    <hyperlink ref="J127" location="'Basis of Preparation v2'!A1" display="Basis of Preparation" xr:uid="{64EDE3E9-49CF-4323-8E80-1C9E5F8689EB}"/>
    <hyperlink ref="J130" location="'1. People'!A1" display="1. People" xr:uid="{185CA6F8-7268-4F75-92EE-B26D48B7AA30}"/>
    <hyperlink ref="J131" location="'Basis of Preparation v2'!A1" display="Basis of Preparation" xr:uid="{F6F5D3E8-7EAC-4E3B-A719-EE343ED5E5CC}"/>
    <hyperlink ref="J135" r:id="rId1" display="https://auspost.com.au/content/dam/auspost_corp/media/documents/australia-post-modern-slavery-statement.pdf" xr:uid="{2758A204-B58C-4978-9041-7C53F9322DEE}"/>
    <hyperlink ref="J137" r:id="rId2" display="https://auspost.com.au/content/dam/auspost_corp/media/documents/australia-post-modern-slavery-statement.pdf" xr:uid="{9429975D-8419-44E7-AD7B-62C563316296}"/>
    <hyperlink ref="J139" r:id="rId3" display="https://auspost.com.au/content/dam/auspost_corp/media/documents/australia-post-modern-slavery-statement.pdf" xr:uid="{376AB71D-82FA-45DD-8ACF-CC6C19052A02}"/>
    <hyperlink ref="J140" r:id="rId4" display="https://auspost.com.au/content/dam/auspost_corp/media/documents/australia-post-modern-slavery-statement.pdf" xr:uid="{6BB7CAFF-5568-4728-8ABC-CF2CBB16CB2E}"/>
    <hyperlink ref="J142" r:id="rId5" display="https://auspost.com.au/content/dam/auspost_corp/media/documents/australia-post-modern-slavery-statement.pdf" xr:uid="{A689809F-C982-4C39-A3A3-C9189EF9530D}"/>
    <hyperlink ref="J143" r:id="rId6" display="https://auspost.com.au/content/dam/auspost_corp/media/documents/australia-post-modern-slavery-statement.pdf" xr:uid="{ABBA7608-5345-47F3-B1FA-517DE0B89ABB}"/>
    <hyperlink ref="J145" r:id="rId7" display="https://auspost.com.au/content/dam/auspost_corp/media/documents/australia-post-modern-slavery-statement.pdf" xr:uid="{F86F0957-7AF5-4428-A604-752E5BBDFAAE}"/>
    <hyperlink ref="J146" r:id="rId8" display="https://auspost.com.au/content/dam/auspost_corp/media/documents/australia-post-modern-slavery-statement.pdf" xr:uid="{51EEC291-5222-411E-AE75-5A54F1CA21C4}"/>
    <hyperlink ref="J148" r:id="rId9" xr:uid="{13EFE6DD-E9E8-428C-9DFE-C5C4D731FD2A}"/>
    <hyperlink ref="J154" location="'3. Community'!A1" display="3. Community" xr:uid="{3A887AAB-6DBB-40B7-BB60-7B7C93A9BE9C}"/>
    <hyperlink ref="J155" location="'Basis of Preparation v2'!A1" display="Basis of Preparation" xr:uid="{7B7962CC-AB89-4D41-8E07-C053CBFFDD0A}"/>
    <hyperlink ref="J158" r:id="rId10" display="https://auspost.com.au/content/dam/auspost_corp/media/documents/australia-post-modern-slavery-statement.pdf" xr:uid="{B7EFF915-1EA3-402D-B94C-9E74FE286440}"/>
    <hyperlink ref="J159" r:id="rId11" display="https://auspost.com.au/content/dam/auspost_corp/media/documents/australia-post-modern-slavery-statement.pdf" xr:uid="{19E0B8EA-B6F1-4AE2-8971-22489C96F893}"/>
    <hyperlink ref="J160" r:id="rId12" display="https://auspost.com.au/content/dam/auspost_corp/media/documents/australia-post-modern-slavery-statement.pdf" xr:uid="{0B36C354-BF8C-4DE2-B7BF-556F69878809}"/>
    <hyperlink ref="J166" location="'2. Customer'!A1" display="2. Community" xr:uid="{60AB5EED-CE17-4F93-B265-24A964B87CE6}"/>
    <hyperlink ref="J167" location="'Basis of Preparation v2'!A1" display="Basis of Preparation" xr:uid="{DE4F6467-E292-4658-8FC4-53D063D6AF4D}"/>
  </hyperlinks>
  <pageMargins left="0.7" right="0.7" top="0.75" bottom="0.75" header="0.3" footer="0.3"/>
  <drawing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12FC-5CD4-4D4F-86F9-62CEFFBA66AB}">
  <sheetPr>
    <tabColor rgb="FF2B559E"/>
  </sheetPr>
  <dimension ref="A1:L30"/>
  <sheetViews>
    <sheetView showGridLines="0" zoomScaleNormal="100" workbookViewId="0">
      <pane ySplit="3" topLeftCell="A4" activePane="bottomLeft" state="frozen"/>
      <selection pane="bottomLeft"/>
    </sheetView>
  </sheetViews>
  <sheetFormatPr defaultColWidth="0" defaultRowHeight="21.75" zeroHeight="1"/>
  <cols>
    <col min="1" max="1" width="8.85546875" style="2" customWidth="1"/>
    <col min="2" max="2" width="19.140625" style="2" customWidth="1"/>
    <col min="3" max="3" width="55.140625" style="2" customWidth="1"/>
    <col min="4" max="4" width="8.140625" style="2" bestFit="1" customWidth="1"/>
    <col min="5" max="5" width="41.85546875" style="2" customWidth="1"/>
    <col min="6" max="6" width="66.140625" style="2" customWidth="1"/>
    <col min="7" max="7" width="35" style="2" bestFit="1" customWidth="1"/>
    <col min="8" max="8" width="8.85546875" style="2" customWidth="1"/>
    <col min="9" max="12" width="0" style="2" hidden="1" customWidth="1"/>
    <col min="13" max="16384" width="8.85546875" style="2" hidden="1"/>
  </cols>
  <sheetData>
    <row r="1" spans="1:12" s="13" customFormat="1" ht="44.1" customHeight="1"/>
    <row r="2" spans="1:12">
      <c r="F2" s="342"/>
    </row>
    <row r="3" spans="1:12" ht="27">
      <c r="B3" s="235" t="s">
        <v>630</v>
      </c>
      <c r="C3" s="342"/>
      <c r="E3" s="340"/>
    </row>
    <row r="4" spans="1:12">
      <c r="E4" s="340"/>
    </row>
    <row r="5" spans="1:12">
      <c r="B5" s="1" t="s">
        <v>631</v>
      </c>
      <c r="C5" s="1" t="s">
        <v>632</v>
      </c>
      <c r="D5" s="1" t="s">
        <v>633</v>
      </c>
      <c r="E5" s="341"/>
      <c r="F5" s="1" t="s">
        <v>634</v>
      </c>
      <c r="G5" s="1" t="s">
        <v>472</v>
      </c>
    </row>
    <row r="6" spans="1:12" ht="107.25" customHeight="1">
      <c r="A6" s="497"/>
      <c r="B6" s="346"/>
      <c r="C6" s="490" t="s">
        <v>635</v>
      </c>
      <c r="D6" s="322">
        <v>3.4</v>
      </c>
      <c r="E6" s="320" t="s">
        <v>636</v>
      </c>
      <c r="F6" s="24" t="s">
        <v>637</v>
      </c>
      <c r="G6" s="343" t="s">
        <v>638</v>
      </c>
      <c r="L6"/>
    </row>
    <row r="7" spans="1:12" ht="108.75">
      <c r="A7" s="497"/>
      <c r="B7" s="44"/>
      <c r="C7" s="490"/>
      <c r="D7" s="495">
        <v>3.6</v>
      </c>
      <c r="E7" s="490" t="s">
        <v>639</v>
      </c>
      <c r="F7" s="140" t="s">
        <v>640</v>
      </c>
      <c r="G7" s="343" t="s">
        <v>641</v>
      </c>
    </row>
    <row r="8" spans="1:12" ht="111" customHeight="1">
      <c r="A8" s="497"/>
      <c r="B8" s="44"/>
      <c r="C8" s="490"/>
      <c r="D8" s="495"/>
      <c r="E8" s="490"/>
      <c r="F8" s="24" t="s">
        <v>642</v>
      </c>
      <c r="G8" s="343" t="s">
        <v>643</v>
      </c>
    </row>
    <row r="9" spans="1:12" ht="87">
      <c r="A9" s="286"/>
      <c r="B9" s="346"/>
      <c r="C9" s="490" t="s">
        <v>644</v>
      </c>
      <c r="D9" s="285">
        <v>5.5</v>
      </c>
      <c r="E9" s="490" t="s">
        <v>645</v>
      </c>
      <c r="F9" s="24" t="s">
        <v>646</v>
      </c>
      <c r="G9" s="343" t="s">
        <v>647</v>
      </c>
    </row>
    <row r="10" spans="1:12" ht="43.5">
      <c r="A10" s="286"/>
      <c r="B10" s="344"/>
      <c r="C10" s="492"/>
      <c r="D10" s="286"/>
      <c r="E10" s="490"/>
      <c r="F10" s="140" t="s">
        <v>648</v>
      </c>
      <c r="G10" s="343" t="s">
        <v>647</v>
      </c>
    </row>
    <row r="11" spans="1:12" ht="114" customHeight="1">
      <c r="A11" s="286"/>
      <c r="B11" s="346"/>
      <c r="C11" s="321" t="s">
        <v>649</v>
      </c>
      <c r="D11" s="285" t="s">
        <v>650</v>
      </c>
      <c r="E11" s="287" t="s">
        <v>651</v>
      </c>
      <c r="F11" s="24" t="s">
        <v>652</v>
      </c>
      <c r="G11" s="343" t="s">
        <v>653</v>
      </c>
    </row>
    <row r="12" spans="1:12" ht="149.25" customHeight="1">
      <c r="A12" s="286"/>
      <c r="B12" s="344"/>
      <c r="C12" s="286"/>
      <c r="D12" s="319">
        <v>8.3000000000000007</v>
      </c>
      <c r="E12" s="24" t="s">
        <v>654</v>
      </c>
      <c r="F12" s="24" t="s">
        <v>655</v>
      </c>
      <c r="G12" s="343" t="s">
        <v>656</v>
      </c>
    </row>
    <row r="13" spans="1:12" ht="149.25" customHeight="1">
      <c r="A13" s="286"/>
      <c r="B13" s="344"/>
      <c r="C13" s="286"/>
      <c r="D13" s="319">
        <v>8.6999999999999993</v>
      </c>
      <c r="E13" s="24" t="s">
        <v>657</v>
      </c>
      <c r="F13" s="24" t="s">
        <v>658</v>
      </c>
      <c r="G13" s="343" t="s">
        <v>659</v>
      </c>
    </row>
    <row r="14" spans="1:12" ht="130.5">
      <c r="A14" s="286"/>
      <c r="B14" s="344"/>
      <c r="C14" s="286"/>
      <c r="D14" s="285">
        <v>8.8000000000000007</v>
      </c>
      <c r="E14" s="287" t="s">
        <v>660</v>
      </c>
      <c r="F14" s="24" t="s">
        <v>661</v>
      </c>
      <c r="G14" s="343" t="s">
        <v>662</v>
      </c>
    </row>
    <row r="15" spans="1:12" ht="43.5">
      <c r="A15" s="497"/>
      <c r="B15" s="346"/>
      <c r="C15" s="490" t="s">
        <v>663</v>
      </c>
      <c r="D15" s="495">
        <v>9.1</v>
      </c>
      <c r="E15" s="490" t="s">
        <v>664</v>
      </c>
      <c r="F15" s="24" t="s">
        <v>665</v>
      </c>
      <c r="G15" s="343" t="s">
        <v>666</v>
      </c>
    </row>
    <row r="16" spans="1:12" ht="130.5">
      <c r="A16" s="497"/>
      <c r="B16" s="4"/>
      <c r="C16" s="491"/>
      <c r="D16" s="496"/>
      <c r="E16" s="491"/>
      <c r="F16" s="349" t="s">
        <v>667</v>
      </c>
      <c r="G16" s="343" t="s">
        <v>668</v>
      </c>
    </row>
    <row r="17" spans="1:7" ht="108.75">
      <c r="B17" s="346"/>
      <c r="C17" s="488" t="s">
        <v>669</v>
      </c>
      <c r="D17" s="493">
        <v>10.199999999999999</v>
      </c>
      <c r="E17" s="490" t="s">
        <v>670</v>
      </c>
      <c r="F17" s="24" t="s">
        <v>671</v>
      </c>
      <c r="G17" s="343" t="s">
        <v>662</v>
      </c>
    </row>
    <row r="18" spans="1:7" ht="66" customHeight="1">
      <c r="B18" s="4"/>
      <c r="C18" s="489"/>
      <c r="D18" s="494"/>
      <c r="E18" s="489"/>
      <c r="F18" s="24" t="s">
        <v>672</v>
      </c>
      <c r="G18" s="343" t="s">
        <v>673</v>
      </c>
    </row>
    <row r="19" spans="1:7" ht="87">
      <c r="B19" s="346"/>
      <c r="C19" s="490" t="s">
        <v>674</v>
      </c>
      <c r="D19" s="495">
        <v>12.5</v>
      </c>
      <c r="E19" s="490" t="s">
        <v>675</v>
      </c>
      <c r="F19" s="24" t="s">
        <v>676</v>
      </c>
      <c r="G19" s="343" t="s">
        <v>677</v>
      </c>
    </row>
    <row r="20" spans="1:7" ht="45.75" customHeight="1">
      <c r="B20" s="44"/>
      <c r="C20" s="454"/>
      <c r="D20" s="496"/>
      <c r="E20" s="491"/>
      <c r="F20" s="24" t="s">
        <v>678</v>
      </c>
      <c r="G20" s="343" t="s">
        <v>679</v>
      </c>
    </row>
    <row r="21" spans="1:7" ht="152.25">
      <c r="B21" s="345"/>
      <c r="C21" s="492"/>
      <c r="D21" s="285">
        <v>12.6</v>
      </c>
      <c r="E21" s="24" t="s">
        <v>680</v>
      </c>
      <c r="F21" s="24" t="s">
        <v>681</v>
      </c>
      <c r="G21" s="343" t="s">
        <v>682</v>
      </c>
    </row>
    <row r="22" spans="1:7" ht="153" customHeight="1">
      <c r="B22" s="342"/>
      <c r="C22" s="454" t="s">
        <v>683</v>
      </c>
      <c r="D22" s="319">
        <v>13.1</v>
      </c>
      <c r="E22" s="223" t="s">
        <v>684</v>
      </c>
      <c r="F22" s="24" t="s">
        <v>685</v>
      </c>
      <c r="G22" s="343" t="s">
        <v>686</v>
      </c>
    </row>
    <row r="23" spans="1:7" ht="43.5">
      <c r="C23" s="454"/>
      <c r="D23" s="495">
        <v>13.2</v>
      </c>
      <c r="E23" s="490" t="s">
        <v>687</v>
      </c>
      <c r="F23" s="140" t="s">
        <v>688</v>
      </c>
      <c r="G23" s="343" t="s">
        <v>689</v>
      </c>
    </row>
    <row r="24" spans="1:7" ht="217.5" customHeight="1">
      <c r="C24" s="454"/>
      <c r="D24" s="496"/>
      <c r="E24" s="491"/>
      <c r="F24" s="24" t="s">
        <v>690</v>
      </c>
      <c r="G24" s="343" t="s">
        <v>686</v>
      </c>
    </row>
    <row r="25" spans="1:7" ht="66.75" customHeight="1">
      <c r="A25" s="17"/>
      <c r="B25" s="348"/>
      <c r="C25" s="490" t="s">
        <v>691</v>
      </c>
      <c r="D25" s="319">
        <v>16.5</v>
      </c>
      <c r="E25" s="62" t="s">
        <v>692</v>
      </c>
      <c r="F25" s="339" t="s">
        <v>693</v>
      </c>
      <c r="G25" s="343" t="s">
        <v>659</v>
      </c>
    </row>
    <row r="26" spans="1:7" ht="238.5" customHeight="1">
      <c r="A26" s="17"/>
      <c r="B26" s="310"/>
      <c r="C26" s="491"/>
      <c r="D26" s="319">
        <v>16.600000000000001</v>
      </c>
      <c r="E26" s="24" t="s">
        <v>694</v>
      </c>
      <c r="F26" s="24" t="s">
        <v>695</v>
      </c>
      <c r="G26" s="343" t="s">
        <v>696</v>
      </c>
    </row>
    <row r="27" spans="1:7" ht="198.75" customHeight="1">
      <c r="B27"/>
      <c r="C27" s="62" t="s">
        <v>697</v>
      </c>
      <c r="D27" s="318">
        <v>17.16</v>
      </c>
      <c r="E27" s="140" t="s">
        <v>698</v>
      </c>
      <c r="F27" s="140" t="s">
        <v>699</v>
      </c>
      <c r="G27" s="343" t="s">
        <v>659</v>
      </c>
    </row>
    <row r="28" spans="1:7" ht="174">
      <c r="B28" s="311"/>
      <c r="C28" s="311"/>
      <c r="D28" s="318">
        <v>17.7</v>
      </c>
      <c r="E28" s="140" t="s">
        <v>700</v>
      </c>
      <c r="F28" s="140" t="s">
        <v>701</v>
      </c>
      <c r="G28" s="347" t="s">
        <v>702</v>
      </c>
    </row>
    <row r="29" spans="1:7" s="17" customFormat="1">
      <c r="A29" s="61"/>
      <c r="B29" s="61"/>
      <c r="C29" s="330"/>
      <c r="D29" s="338"/>
      <c r="E29" s="330"/>
      <c r="F29" s="330"/>
      <c r="G29" s="182"/>
    </row>
    <row r="30" spans="1:7"/>
  </sheetData>
  <sheetProtection algorithmName="SHA-512" hashValue="hIMtLvBD85pWaIAJmOsX6gMMzkqss3k6uzjnh5k5smQfrVkCV8KnFamxZrEY/vp5cB7I38p4JGm++AZeRA4CuA==" saltValue="5JY2CVWfHKU4k2wdESq2EQ==" spinCount="100000" sheet="1" objects="1" scenarios="1"/>
  <mergeCells count="20">
    <mergeCell ref="A6:A8"/>
    <mergeCell ref="C9:C10"/>
    <mergeCell ref="C6:C8"/>
    <mergeCell ref="A15:A16"/>
    <mergeCell ref="D7:D8"/>
    <mergeCell ref="D15:D16"/>
    <mergeCell ref="C17:C18"/>
    <mergeCell ref="C15:C16"/>
    <mergeCell ref="E7:E8"/>
    <mergeCell ref="E9:E10"/>
    <mergeCell ref="C25:C26"/>
    <mergeCell ref="E23:E24"/>
    <mergeCell ref="C22:C24"/>
    <mergeCell ref="C19:C21"/>
    <mergeCell ref="D17:D18"/>
    <mergeCell ref="E17:E18"/>
    <mergeCell ref="D23:D24"/>
    <mergeCell ref="E19:E20"/>
    <mergeCell ref="E15:E16"/>
    <mergeCell ref="D19:D2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1B59B-E2A2-4E0F-A1EE-C67403AF39C3}">
  <sheetPr>
    <tabColor rgb="FF2B559E"/>
  </sheetPr>
  <dimension ref="A1:O61"/>
  <sheetViews>
    <sheetView topLeftCell="A26" zoomScaleNormal="100" workbookViewId="0"/>
  </sheetViews>
  <sheetFormatPr defaultColWidth="0" defaultRowHeight="15" zeroHeight="1"/>
  <cols>
    <col min="1" max="15" width="9.140625" style="194" customWidth="1"/>
    <col min="16" max="16384" width="8.85546875" style="194" hidden="1"/>
  </cols>
  <sheetData>
    <row r="1" s="13" customFormat="1" ht="44.1" customHeight="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DD6CF-002A-4598-9ECD-707237F6EEAA}">
  <sheetPr>
    <tabColor rgb="FFDC1928"/>
  </sheetPr>
  <dimension ref="A1:S164"/>
  <sheetViews>
    <sheetView showGridLines="0" showWhiteSpace="0" zoomScaleNormal="100" workbookViewId="0"/>
  </sheetViews>
  <sheetFormatPr defaultColWidth="0" defaultRowHeight="21.75" zeroHeight="1"/>
  <cols>
    <col min="1" max="2" width="8.85546875" style="2" customWidth="1"/>
    <col min="3" max="3" width="75.85546875" style="2" customWidth="1"/>
    <col min="4" max="4" width="11.5703125" style="2" customWidth="1"/>
    <col min="5" max="5" width="13" style="2" customWidth="1"/>
    <col min="6" max="6" width="12.140625" style="2" customWidth="1"/>
    <col min="7" max="7" width="1.5703125" style="2" customWidth="1"/>
    <col min="8" max="8" width="12.85546875" style="2" customWidth="1"/>
    <col min="9" max="9" width="13.85546875" style="2" customWidth="1"/>
    <col min="10" max="10" width="9.85546875" style="2" bestFit="1" customWidth="1"/>
    <col min="11" max="11" width="1.5703125" style="2" customWidth="1"/>
    <col min="12" max="12" width="11.85546875" style="2" bestFit="1" customWidth="1"/>
    <col min="13" max="13" width="8.85546875" style="2" bestFit="1" customWidth="1"/>
    <col min="14" max="14" width="13.42578125" style="2" customWidth="1"/>
    <col min="15" max="15" width="1.5703125" style="2" customWidth="1"/>
    <col min="16" max="16" width="13.42578125" style="2" customWidth="1"/>
    <col min="17" max="17" width="10.140625" style="2" bestFit="1" customWidth="1"/>
    <col min="18" max="18" width="10" style="2" hidden="1" customWidth="1"/>
    <col min="19" max="19" width="9.42578125" style="2" hidden="1" customWidth="1"/>
    <col min="20" max="16384" width="8.85546875" style="2" hidden="1"/>
  </cols>
  <sheetData>
    <row r="1" spans="2:11" s="13" customFormat="1" ht="44.1" customHeight="1"/>
    <row r="2" spans="2:11" ht="22.35" customHeight="1">
      <c r="B2" s="25"/>
    </row>
    <row r="3" spans="2:11" ht="22.35" customHeight="1">
      <c r="B3" s="25"/>
      <c r="C3" s="2" t="s">
        <v>5</v>
      </c>
    </row>
    <row r="4" spans="2:11" ht="22.35" customHeight="1">
      <c r="B4" s="25"/>
      <c r="C4" s="52" t="s">
        <v>6</v>
      </c>
    </row>
    <row r="5" spans="2:11" ht="22.35" customHeight="1">
      <c r="B5" s="25"/>
      <c r="C5" s="52" t="s">
        <v>7</v>
      </c>
    </row>
    <row r="6" spans="2:11" ht="22.35" customHeight="1">
      <c r="B6" s="25"/>
    </row>
    <row r="7" spans="2:11" ht="30" customHeight="1">
      <c r="B7" s="25"/>
      <c r="C7" s="235" t="s">
        <v>8</v>
      </c>
    </row>
    <row r="8" spans="2:11" ht="22.5" thickBot="1">
      <c r="B8" s="25"/>
      <c r="C8" s="74"/>
      <c r="D8" s="76">
        <v>2024</v>
      </c>
      <c r="E8" s="141">
        <v>2023</v>
      </c>
      <c r="I8" s="232"/>
    </row>
    <row r="9" spans="2:11" ht="22.35" customHeight="1">
      <c r="B9" s="357" t="s">
        <v>9</v>
      </c>
      <c r="C9" s="2" t="s">
        <v>10</v>
      </c>
      <c r="D9" s="355">
        <v>23.47</v>
      </c>
      <c r="E9" s="356">
        <v>22.4</v>
      </c>
      <c r="I9" s="234"/>
    </row>
    <row r="10" spans="2:11" ht="22.35" customHeight="1">
      <c r="B10" s="25"/>
      <c r="C10" s="2" t="s">
        <v>11</v>
      </c>
      <c r="D10" s="355">
        <v>17.22</v>
      </c>
      <c r="E10" s="356">
        <v>16.3</v>
      </c>
      <c r="I10" s="233"/>
    </row>
    <row r="11" spans="2:11" ht="22.35" customHeight="1">
      <c r="B11" s="25"/>
      <c r="C11" s="2" t="s">
        <v>12</v>
      </c>
      <c r="D11" s="207">
        <v>1011</v>
      </c>
      <c r="E11" s="2">
        <v>972</v>
      </c>
    </row>
    <row r="12" spans="2:11" ht="22.35" customHeight="1">
      <c r="B12" s="25"/>
      <c r="C12" s="2" t="s">
        <v>13</v>
      </c>
      <c r="D12" s="355">
        <v>6.25</v>
      </c>
      <c r="E12" s="356">
        <v>6.1</v>
      </c>
    </row>
    <row r="13" spans="2:11" ht="22.35" customHeight="1">
      <c r="B13" s="25"/>
      <c r="C13" s="2" t="s">
        <v>14</v>
      </c>
      <c r="D13" s="70">
        <v>367</v>
      </c>
      <c r="E13" s="142">
        <v>365</v>
      </c>
    </row>
    <row r="14" spans="2:11" ht="22.35" customHeight="1" thickBot="1">
      <c r="B14" s="25"/>
      <c r="C14" s="68" t="s">
        <v>15</v>
      </c>
      <c r="D14" s="77">
        <v>0</v>
      </c>
      <c r="E14" s="143">
        <v>1</v>
      </c>
      <c r="H14" s="17"/>
      <c r="I14" s="17"/>
      <c r="J14" s="17"/>
      <c r="K14" s="17"/>
    </row>
    <row r="15" spans="2:11">
      <c r="B15" s="25"/>
      <c r="C15" s="2" t="s">
        <v>16</v>
      </c>
      <c r="H15" s="61"/>
      <c r="I15" s="61"/>
      <c r="J15" s="61"/>
      <c r="K15" s="61"/>
    </row>
    <row r="16" spans="2:11" ht="30" customHeight="1">
      <c r="B16" s="25"/>
      <c r="I16" s="17"/>
    </row>
    <row r="17" spans="2:13" ht="30" customHeight="1">
      <c r="B17" s="25"/>
      <c r="C17" s="235" t="s">
        <v>17</v>
      </c>
      <c r="I17" s="17"/>
    </row>
    <row r="18" spans="2:13" ht="22.5" thickBot="1">
      <c r="B18" s="25"/>
      <c r="C18" s="74"/>
      <c r="D18" s="236">
        <v>2024</v>
      </c>
      <c r="E18" s="236"/>
      <c r="F18" s="236"/>
      <c r="G18" s="236"/>
      <c r="H18" s="236"/>
      <c r="I18" s="97">
        <v>2023</v>
      </c>
      <c r="J18" s="97"/>
      <c r="K18" s="97"/>
      <c r="L18" s="97"/>
      <c r="M18" s="97"/>
    </row>
    <row r="19" spans="2:13" ht="25.35" customHeight="1">
      <c r="B19" s="25"/>
      <c r="C19" s="237"/>
      <c r="D19" s="324" t="s">
        <v>18</v>
      </c>
      <c r="E19" s="324" t="s">
        <v>19</v>
      </c>
      <c r="F19" s="99" t="s">
        <v>20</v>
      </c>
      <c r="G19" s="99"/>
      <c r="H19" s="101" t="s">
        <v>21</v>
      </c>
      <c r="I19" s="98" t="s">
        <v>18</v>
      </c>
      <c r="J19" s="98" t="s">
        <v>19</v>
      </c>
      <c r="K19" s="98"/>
      <c r="L19" s="98" t="s">
        <v>20</v>
      </c>
      <c r="M19" s="100" t="s">
        <v>21</v>
      </c>
    </row>
    <row r="20" spans="2:13" ht="22.35" customHeight="1">
      <c r="B20" s="25"/>
      <c r="C20" s="180" t="str">
        <f>'Basis of Preparation'!C18</f>
        <v>Team members who took parental leave</v>
      </c>
      <c r="D20" s="135">
        <v>382</v>
      </c>
      <c r="E20" s="83">
        <v>486</v>
      </c>
      <c r="F20" s="83">
        <v>2</v>
      </c>
      <c r="G20" s="83"/>
      <c r="H20" s="146">
        <v>870</v>
      </c>
      <c r="I20" s="134">
        <v>438</v>
      </c>
      <c r="J20" s="133">
        <v>560</v>
      </c>
      <c r="K20" s="133"/>
      <c r="L20" s="133">
        <v>0</v>
      </c>
      <c r="M20" s="150">
        <v>1004</v>
      </c>
    </row>
    <row r="21" spans="2:13" ht="22.35" customHeight="1">
      <c r="B21" s="25"/>
      <c r="C21" s="180" t="str">
        <f>'Basis of Preparation'!C19</f>
        <v>Retention rate for team members who took parental leave</v>
      </c>
      <c r="D21" s="147">
        <v>0.92930000000000001</v>
      </c>
      <c r="E21" s="147">
        <v>0.89510000000000001</v>
      </c>
      <c r="F21" s="147">
        <v>1</v>
      </c>
      <c r="G21" s="147">
        <v>1</v>
      </c>
      <c r="H21" s="148">
        <v>0.9103</v>
      </c>
      <c r="I21" s="145">
        <v>0.93200000000000005</v>
      </c>
      <c r="J21" s="145">
        <v>0.84799999999999998</v>
      </c>
      <c r="K21" s="145"/>
      <c r="L21" s="145" t="s">
        <v>22</v>
      </c>
      <c r="M21" s="151">
        <v>0.88400000000000001</v>
      </c>
    </row>
    <row r="22" spans="2:13" ht="22.35" customHeight="1">
      <c r="B22" s="25"/>
      <c r="C22" s="180" t="str">
        <f>'Basis of Preparation'!C20</f>
        <v>Team members whose parental leave ended in the previous reporting period</v>
      </c>
      <c r="D22" s="83">
        <v>431</v>
      </c>
      <c r="E22" s="83">
        <v>492</v>
      </c>
      <c r="F22" s="83">
        <v>0</v>
      </c>
      <c r="G22" s="83"/>
      <c r="H22" s="146">
        <v>923</v>
      </c>
      <c r="I22" s="133">
        <v>344</v>
      </c>
      <c r="J22" s="133">
        <v>239</v>
      </c>
      <c r="K22" s="133"/>
      <c r="L22" s="133">
        <v>1</v>
      </c>
      <c r="M22" s="152">
        <v>584</v>
      </c>
    </row>
    <row r="23" spans="2:13" ht="44.1" customHeight="1" thickBot="1">
      <c r="B23" s="25"/>
      <c r="C23" s="323" t="str">
        <f>'Basis of Preparation'!C21</f>
        <v>Team members returning from parental leave and employed for at least 12 months after their return</v>
      </c>
      <c r="D23" s="77">
        <v>357</v>
      </c>
      <c r="E23" s="77">
        <v>383</v>
      </c>
      <c r="F23" s="77">
        <v>0</v>
      </c>
      <c r="G23" s="77"/>
      <c r="H23" s="149">
        <v>740</v>
      </c>
      <c r="I23" s="143">
        <v>287</v>
      </c>
      <c r="J23" s="143">
        <v>165</v>
      </c>
      <c r="K23" s="143"/>
      <c r="L23" s="143">
        <v>1</v>
      </c>
      <c r="M23" s="153">
        <v>453</v>
      </c>
    </row>
    <row r="24" spans="2:13" ht="30" customHeight="1">
      <c r="B24" s="25"/>
      <c r="C24" s="17"/>
    </row>
    <row r="25" spans="2:13" ht="30" customHeight="1">
      <c r="C25" s="235" t="s">
        <v>23</v>
      </c>
    </row>
    <row r="26" spans="2:13" ht="22.5" customHeight="1" thickBot="1">
      <c r="C26" s="74"/>
      <c r="D26" s="76">
        <v>2024</v>
      </c>
      <c r="E26" s="75">
        <v>2023</v>
      </c>
    </row>
    <row r="27" spans="2:13" ht="22.35" customHeight="1">
      <c r="C27" s="62" t="s">
        <v>24</v>
      </c>
      <c r="D27" s="154">
        <v>0.36299999999999999</v>
      </c>
      <c r="E27" s="138">
        <v>0.36699999999999999</v>
      </c>
      <c r="F27" s="2" t="s">
        <v>25</v>
      </c>
    </row>
    <row r="28" spans="2:13" ht="22.35" customHeight="1">
      <c r="C28" s="9" t="s">
        <v>26</v>
      </c>
      <c r="D28" s="154">
        <v>0.03</v>
      </c>
      <c r="E28" s="138">
        <v>0.03</v>
      </c>
      <c r="F28"/>
    </row>
    <row r="29" spans="2:13" ht="22.35" customHeight="1">
      <c r="C29" s="9" t="s">
        <v>27</v>
      </c>
      <c r="D29" s="154">
        <v>6.2E-2</v>
      </c>
      <c r="E29" s="138">
        <v>5.7000000000000002E-2</v>
      </c>
      <c r="F29"/>
    </row>
    <row r="30" spans="2:13" ht="22.35" customHeight="1">
      <c r="C30" s="9" t="s">
        <v>28</v>
      </c>
      <c r="D30" s="154">
        <v>3.5999999999999997E-2</v>
      </c>
      <c r="E30" s="138">
        <v>3.5999999999999997E-2</v>
      </c>
      <c r="F30"/>
    </row>
    <row r="31" spans="2:13" ht="22.35" customHeight="1">
      <c r="C31" s="9" t="s">
        <v>29</v>
      </c>
      <c r="D31" s="154">
        <v>0.32300000000000001</v>
      </c>
      <c r="E31" s="138">
        <v>0.32</v>
      </c>
      <c r="F31"/>
    </row>
    <row r="32" spans="2:13" ht="22.35" customHeight="1">
      <c r="C32" s="9" t="s">
        <v>30</v>
      </c>
      <c r="D32" s="154">
        <v>0.36599999999999999</v>
      </c>
      <c r="E32" s="138">
        <v>0.36338797814207652</v>
      </c>
    </row>
    <row r="33" spans="3:16" ht="22.35" customHeight="1" thickBot="1">
      <c r="C33" s="137" t="s">
        <v>31</v>
      </c>
      <c r="D33" s="155">
        <v>0.625</v>
      </c>
      <c r="E33" s="139">
        <v>0.5</v>
      </c>
      <c r="F33" s="165"/>
      <c r="G33" s="16"/>
    </row>
    <row r="34" spans="3:16" ht="30" customHeight="1"/>
    <row r="35" spans="3:16" ht="30" customHeight="1">
      <c r="C35" s="235" t="s">
        <v>32</v>
      </c>
    </row>
    <row r="36" spans="3:16" ht="22.5" thickBot="1">
      <c r="C36" s="74"/>
      <c r="D36" s="76">
        <v>2024</v>
      </c>
      <c r="E36" s="75">
        <v>2023</v>
      </c>
    </row>
    <row r="37" spans="3:16" ht="22.35" customHeight="1">
      <c r="C37" s="62" t="s">
        <v>33</v>
      </c>
      <c r="D37" s="154">
        <v>9.6000000000000002E-2</v>
      </c>
      <c r="E37" s="138">
        <v>9.3266734394401168E-2</v>
      </c>
    </row>
    <row r="38" spans="3:16" ht="22.35" customHeight="1">
      <c r="C38" s="62" t="s">
        <v>34</v>
      </c>
      <c r="D38" s="154">
        <v>0.41</v>
      </c>
      <c r="E38" s="138">
        <v>0.41895247770628741</v>
      </c>
    </row>
    <row r="39" spans="3:16" ht="22.35" customHeight="1">
      <c r="C39" s="62" t="s">
        <v>35</v>
      </c>
      <c r="D39" s="154">
        <v>0.49399999999999999</v>
      </c>
      <c r="E39" s="138">
        <v>0.48778078789931145</v>
      </c>
    </row>
    <row r="40" spans="3:16" ht="22.35" customHeight="1">
      <c r="C40" s="62" t="s">
        <v>36</v>
      </c>
      <c r="D40" s="154">
        <v>1E-3</v>
      </c>
      <c r="E40" s="138">
        <v>1E-3</v>
      </c>
    </row>
    <row r="41" spans="3:16" ht="22.35" customHeight="1">
      <c r="C41" s="9" t="s">
        <v>37</v>
      </c>
      <c r="D41" s="154">
        <v>0.224</v>
      </c>
      <c r="E41" s="138">
        <v>0.246</v>
      </c>
    </row>
    <row r="42" spans="3:16" ht="22.35" customHeight="1">
      <c r="C42" s="9" t="s">
        <v>38</v>
      </c>
      <c r="D42" s="154">
        <v>0.44800000000000001</v>
      </c>
      <c r="E42" s="138">
        <v>0.42</v>
      </c>
    </row>
    <row r="43" spans="3:16" ht="22.35" customHeight="1">
      <c r="C43" s="9" t="s">
        <v>39</v>
      </c>
      <c r="D43" s="154">
        <v>0.26300000000000001</v>
      </c>
      <c r="E43" s="138">
        <v>0.26500000000000001</v>
      </c>
    </row>
    <row r="44" spans="3:16" ht="22.35" customHeight="1" thickBot="1">
      <c r="C44" s="137" t="s">
        <v>40</v>
      </c>
      <c r="D44" s="155">
        <v>6.5000000000000002E-2</v>
      </c>
      <c r="E44" s="139">
        <v>6.8000000000000005E-2</v>
      </c>
    </row>
    <row r="45" spans="3:16" ht="30" customHeight="1">
      <c r="C45" s="9"/>
    </row>
    <row r="46" spans="3:16" ht="30" customHeight="1">
      <c r="C46" s="235" t="s">
        <v>41</v>
      </c>
    </row>
    <row r="47" spans="3:16">
      <c r="C47" s="17"/>
      <c r="D47" s="452" t="s">
        <v>18</v>
      </c>
      <c r="E47" s="452"/>
      <c r="F47" s="452"/>
      <c r="G47" s="102"/>
      <c r="H47" s="452" t="s">
        <v>19</v>
      </c>
      <c r="I47" s="452"/>
      <c r="J47" s="452"/>
      <c r="K47" s="102"/>
      <c r="L47" s="452" t="s">
        <v>20</v>
      </c>
      <c r="M47" s="452"/>
      <c r="N47" s="452"/>
      <c r="P47" s="106" t="s">
        <v>21</v>
      </c>
    </row>
    <row r="48" spans="3:16" ht="41.25" thickBot="1">
      <c r="C48" s="104"/>
      <c r="D48" s="105" t="s">
        <v>42</v>
      </c>
      <c r="E48" s="105" t="s">
        <v>43</v>
      </c>
      <c r="F48" s="105" t="s">
        <v>44</v>
      </c>
      <c r="G48" s="103"/>
      <c r="H48" s="105" t="s">
        <v>42</v>
      </c>
      <c r="I48" s="105" t="s">
        <v>43</v>
      </c>
      <c r="J48" s="105" t="s">
        <v>45</v>
      </c>
      <c r="K48" s="103"/>
      <c r="L48" s="105" t="s">
        <v>42</v>
      </c>
      <c r="M48" s="105" t="s">
        <v>46</v>
      </c>
      <c r="N48" s="105" t="s">
        <v>47</v>
      </c>
      <c r="O48" s="103"/>
      <c r="P48" s="105"/>
    </row>
    <row r="49" spans="3:19" ht="22.35" customHeight="1">
      <c r="C49" s="17" t="s">
        <v>48</v>
      </c>
      <c r="D49" s="238">
        <v>6479</v>
      </c>
      <c r="E49" s="238">
        <v>606</v>
      </c>
      <c r="F49" s="238">
        <v>7085</v>
      </c>
      <c r="G49" s="33"/>
      <c r="H49" s="239">
        <v>2619</v>
      </c>
      <c r="I49" s="239">
        <v>861</v>
      </c>
      <c r="J49" s="239">
        <v>3480</v>
      </c>
      <c r="K49" s="33"/>
      <c r="L49" s="239">
        <v>11</v>
      </c>
      <c r="M49" s="239">
        <v>6</v>
      </c>
      <c r="N49" s="239">
        <v>17</v>
      </c>
      <c r="O49" s="33"/>
      <c r="P49" s="240">
        <v>10582</v>
      </c>
      <c r="S49" s="46"/>
    </row>
    <row r="50" spans="3:19" ht="22.35" customHeight="1">
      <c r="C50" s="17" t="s">
        <v>49</v>
      </c>
      <c r="D50" s="238">
        <v>2947</v>
      </c>
      <c r="E50" s="238">
        <v>429</v>
      </c>
      <c r="F50" s="238">
        <v>3376</v>
      </c>
      <c r="G50" s="33"/>
      <c r="H50" s="239">
        <v>1561</v>
      </c>
      <c r="I50" s="239">
        <v>716</v>
      </c>
      <c r="J50" s="239">
        <v>2277</v>
      </c>
      <c r="K50" s="33"/>
      <c r="L50" s="239">
        <v>11</v>
      </c>
      <c r="M50" s="239">
        <v>2</v>
      </c>
      <c r="N50" s="239">
        <v>13</v>
      </c>
      <c r="O50" s="33"/>
      <c r="P50" s="240">
        <v>5666</v>
      </c>
    </row>
    <row r="51" spans="3:19" ht="22.35" customHeight="1">
      <c r="C51" s="17" t="s">
        <v>50</v>
      </c>
      <c r="D51" s="238">
        <v>1253</v>
      </c>
      <c r="E51" s="238">
        <v>227</v>
      </c>
      <c r="F51" s="238">
        <v>1480</v>
      </c>
      <c r="G51" s="33"/>
      <c r="H51" s="239">
        <v>388</v>
      </c>
      <c r="I51" s="239">
        <v>275</v>
      </c>
      <c r="J51" s="239">
        <v>663</v>
      </c>
      <c r="K51" s="33"/>
      <c r="L51" s="239">
        <v>5</v>
      </c>
      <c r="M51" s="239">
        <v>3</v>
      </c>
      <c r="N51" s="239">
        <v>8</v>
      </c>
      <c r="O51" s="33"/>
      <c r="P51" s="240">
        <v>2151</v>
      </c>
    </row>
    <row r="52" spans="3:19" ht="22.35" customHeight="1">
      <c r="C52" s="17" t="s">
        <v>51</v>
      </c>
      <c r="D52" s="238">
        <v>300</v>
      </c>
      <c r="E52" s="238">
        <v>34</v>
      </c>
      <c r="F52" s="238">
        <v>334</v>
      </c>
      <c r="G52" s="33"/>
      <c r="H52" s="239">
        <v>107</v>
      </c>
      <c r="I52" s="239">
        <v>70</v>
      </c>
      <c r="J52" s="239">
        <v>177</v>
      </c>
      <c r="K52" s="33"/>
      <c r="L52" s="239">
        <v>0</v>
      </c>
      <c r="M52" s="239">
        <v>0</v>
      </c>
      <c r="N52" s="239">
        <v>0</v>
      </c>
      <c r="O52" s="33"/>
      <c r="P52" s="240">
        <v>511</v>
      </c>
    </row>
    <row r="53" spans="3:19" ht="22.35" customHeight="1">
      <c r="C53" s="17" t="s">
        <v>52</v>
      </c>
      <c r="D53" s="238">
        <v>6158</v>
      </c>
      <c r="E53" s="238">
        <v>823</v>
      </c>
      <c r="F53" s="238">
        <v>6981</v>
      </c>
      <c r="G53" s="33"/>
      <c r="H53" s="239">
        <v>3039</v>
      </c>
      <c r="I53" s="239">
        <v>1050</v>
      </c>
      <c r="J53" s="239">
        <v>4089</v>
      </c>
      <c r="K53" s="33"/>
      <c r="L53" s="239">
        <v>31</v>
      </c>
      <c r="M53" s="239">
        <v>5</v>
      </c>
      <c r="N53" s="239">
        <v>36</v>
      </c>
      <c r="O53" s="33"/>
      <c r="P53" s="240">
        <v>11106</v>
      </c>
    </row>
    <row r="54" spans="3:19" ht="22.35" customHeight="1">
      <c r="C54" s="17" t="s">
        <v>53</v>
      </c>
      <c r="D54" s="238">
        <v>1711</v>
      </c>
      <c r="E54" s="238">
        <v>175</v>
      </c>
      <c r="F54" s="238">
        <v>1886</v>
      </c>
      <c r="G54" s="33"/>
      <c r="H54" s="239">
        <v>841</v>
      </c>
      <c r="I54" s="239">
        <v>404</v>
      </c>
      <c r="J54" s="239">
        <v>1245</v>
      </c>
      <c r="K54" s="33"/>
      <c r="L54" s="239">
        <v>6</v>
      </c>
      <c r="M54" s="239">
        <v>3</v>
      </c>
      <c r="N54" s="239">
        <v>9</v>
      </c>
      <c r="O54" s="33"/>
      <c r="P54" s="240">
        <v>3140</v>
      </c>
    </row>
    <row r="55" spans="3:19" ht="22.35" customHeight="1">
      <c r="C55" s="17" t="s">
        <v>54</v>
      </c>
      <c r="D55" s="238">
        <v>405</v>
      </c>
      <c r="E55" s="238">
        <v>46</v>
      </c>
      <c r="F55" s="238">
        <v>451</v>
      </c>
      <c r="G55" s="33"/>
      <c r="H55" s="239">
        <v>97</v>
      </c>
      <c r="I55" s="239">
        <v>57</v>
      </c>
      <c r="J55" s="239">
        <v>154</v>
      </c>
      <c r="K55" s="33"/>
      <c r="L55" s="239">
        <v>2</v>
      </c>
      <c r="M55" s="239">
        <v>1</v>
      </c>
      <c r="N55" s="239">
        <v>3</v>
      </c>
      <c r="O55" s="33"/>
      <c r="P55" s="240">
        <v>608</v>
      </c>
    </row>
    <row r="56" spans="3:19" ht="22.35" customHeight="1">
      <c r="C56" s="17" t="s">
        <v>55</v>
      </c>
      <c r="D56" s="238">
        <v>86</v>
      </c>
      <c r="E56" s="238">
        <v>17</v>
      </c>
      <c r="F56" s="238">
        <v>103</v>
      </c>
      <c r="G56" s="33"/>
      <c r="H56" s="239">
        <v>69</v>
      </c>
      <c r="I56" s="239">
        <v>31</v>
      </c>
      <c r="J56" s="239">
        <v>100</v>
      </c>
      <c r="K56" s="33"/>
      <c r="L56" s="239">
        <v>0</v>
      </c>
      <c r="M56" s="239">
        <v>0</v>
      </c>
      <c r="N56" s="239">
        <v>0</v>
      </c>
      <c r="O56" s="33"/>
      <c r="P56" s="240">
        <v>203</v>
      </c>
    </row>
    <row r="57" spans="3:19" ht="22.35" customHeight="1">
      <c r="C57" s="17" t="s">
        <v>56</v>
      </c>
      <c r="D57" s="238">
        <v>0</v>
      </c>
      <c r="E57" s="238">
        <v>0</v>
      </c>
      <c r="F57" s="238">
        <v>0</v>
      </c>
      <c r="G57" s="208"/>
      <c r="H57" s="239">
        <v>0</v>
      </c>
      <c r="I57" s="239">
        <v>0</v>
      </c>
      <c r="J57" s="239">
        <v>0</v>
      </c>
      <c r="K57" s="33"/>
      <c r="L57" s="239">
        <v>0</v>
      </c>
      <c r="M57" s="239">
        <v>0</v>
      </c>
      <c r="N57" s="239">
        <v>0</v>
      </c>
      <c r="O57" s="33"/>
      <c r="P57" s="240">
        <v>0</v>
      </c>
    </row>
    <row r="58" spans="3:19" ht="22.35" customHeight="1">
      <c r="C58" s="17" t="s">
        <v>57</v>
      </c>
      <c r="D58" s="238">
        <v>26</v>
      </c>
      <c r="E58" s="238">
        <v>0</v>
      </c>
      <c r="F58" s="238">
        <v>26</v>
      </c>
      <c r="G58" s="33"/>
      <c r="H58" s="239">
        <v>30</v>
      </c>
      <c r="I58" s="239">
        <v>1</v>
      </c>
      <c r="J58" s="239">
        <v>31</v>
      </c>
      <c r="K58" s="33"/>
      <c r="L58" s="239">
        <v>0</v>
      </c>
      <c r="M58" s="239">
        <v>0</v>
      </c>
      <c r="N58" s="239">
        <v>0</v>
      </c>
      <c r="O58" s="33"/>
      <c r="P58" s="240">
        <v>57</v>
      </c>
    </row>
    <row r="59" spans="3:19" ht="22.35" customHeight="1" thickBot="1">
      <c r="C59" s="156" t="s">
        <v>21</v>
      </c>
      <c r="D59" s="241">
        <v>19365</v>
      </c>
      <c r="E59" s="241">
        <v>2357</v>
      </c>
      <c r="F59" s="241">
        <v>21722</v>
      </c>
      <c r="G59" s="242"/>
      <c r="H59" s="241">
        <v>8751</v>
      </c>
      <c r="I59" s="241">
        <v>3465</v>
      </c>
      <c r="J59" s="241">
        <v>12216</v>
      </c>
      <c r="K59" s="242"/>
      <c r="L59" s="241">
        <v>66</v>
      </c>
      <c r="M59" s="241">
        <v>20</v>
      </c>
      <c r="N59" s="241">
        <v>86</v>
      </c>
      <c r="O59" s="242"/>
      <c r="P59" s="241">
        <v>34024</v>
      </c>
    </row>
    <row r="60" spans="3:19" ht="30" customHeight="1"/>
    <row r="61" spans="3:19" ht="30" customHeight="1">
      <c r="C61" s="235" t="s">
        <v>58</v>
      </c>
    </row>
    <row r="62" spans="3:19">
      <c r="C62" s="17"/>
      <c r="D62" s="452" t="s">
        <v>18</v>
      </c>
      <c r="E62" s="452"/>
      <c r="F62" s="452"/>
      <c r="G62" s="102"/>
      <c r="H62" s="452" t="s">
        <v>19</v>
      </c>
      <c r="I62" s="452"/>
      <c r="J62" s="452"/>
      <c r="K62" s="102"/>
      <c r="L62" s="452" t="s">
        <v>20</v>
      </c>
      <c r="M62" s="452"/>
      <c r="N62" s="452"/>
      <c r="P62" s="106" t="s">
        <v>21</v>
      </c>
    </row>
    <row r="63" spans="3:19" ht="41.25" thickBot="1">
      <c r="C63" s="104"/>
      <c r="D63" s="105" t="s">
        <v>42</v>
      </c>
      <c r="E63" s="105" t="s">
        <v>43</v>
      </c>
      <c r="F63" s="105" t="s">
        <v>44</v>
      </c>
      <c r="G63" s="103"/>
      <c r="H63" s="105" t="s">
        <v>42</v>
      </c>
      <c r="I63" s="105" t="s">
        <v>43</v>
      </c>
      <c r="J63" s="105" t="s">
        <v>45</v>
      </c>
      <c r="K63" s="103"/>
      <c r="L63" s="105" t="s">
        <v>42</v>
      </c>
      <c r="M63" s="105" t="s">
        <v>43</v>
      </c>
      <c r="N63" s="105" t="s">
        <v>47</v>
      </c>
      <c r="O63" s="103"/>
      <c r="P63" s="105"/>
    </row>
    <row r="64" spans="3:19" ht="22.35" customHeight="1">
      <c r="C64" s="17" t="s">
        <v>48</v>
      </c>
      <c r="D64" s="239">
        <v>66</v>
      </c>
      <c r="E64" s="239">
        <v>33</v>
      </c>
      <c r="F64" s="239">
        <v>99</v>
      </c>
      <c r="G64" s="243"/>
      <c r="H64" s="239">
        <v>25</v>
      </c>
      <c r="I64" s="239">
        <v>16</v>
      </c>
      <c r="J64" s="239">
        <v>41</v>
      </c>
      <c r="K64" s="243"/>
      <c r="L64" s="239">
        <v>0</v>
      </c>
      <c r="M64" s="239">
        <v>0</v>
      </c>
      <c r="N64" s="239">
        <v>0</v>
      </c>
      <c r="O64" s="243"/>
      <c r="P64" s="240">
        <v>140</v>
      </c>
    </row>
    <row r="65" spans="3:16" ht="22.35" customHeight="1">
      <c r="C65" s="17" t="s">
        <v>49</v>
      </c>
      <c r="D65" s="239">
        <v>29</v>
      </c>
      <c r="E65" s="239">
        <v>10</v>
      </c>
      <c r="F65" s="239">
        <v>39</v>
      </c>
      <c r="G65" s="243"/>
      <c r="H65" s="239">
        <v>25</v>
      </c>
      <c r="I65" s="239">
        <v>15</v>
      </c>
      <c r="J65" s="239">
        <v>40</v>
      </c>
      <c r="K65" s="243"/>
      <c r="L65" s="239">
        <v>0</v>
      </c>
      <c r="M65" s="239">
        <v>0</v>
      </c>
      <c r="N65" s="239">
        <v>0</v>
      </c>
      <c r="O65" s="243"/>
      <c r="P65" s="240">
        <v>79</v>
      </c>
    </row>
    <row r="66" spans="3:16" ht="22.35" customHeight="1">
      <c r="C66" s="17" t="s">
        <v>50</v>
      </c>
      <c r="D66" s="239">
        <v>29</v>
      </c>
      <c r="E66" s="239">
        <v>8</v>
      </c>
      <c r="F66" s="239">
        <v>37</v>
      </c>
      <c r="G66" s="243"/>
      <c r="H66" s="239">
        <v>8</v>
      </c>
      <c r="I66" s="239">
        <v>17</v>
      </c>
      <c r="J66" s="239">
        <v>25</v>
      </c>
      <c r="K66" s="243"/>
      <c r="L66" s="239">
        <v>0</v>
      </c>
      <c r="M66" s="239">
        <v>0</v>
      </c>
      <c r="N66" s="239">
        <v>0</v>
      </c>
      <c r="O66" s="243"/>
      <c r="P66" s="240">
        <v>62</v>
      </c>
    </row>
    <row r="67" spans="3:16" ht="22.35" customHeight="1">
      <c r="C67" s="17" t="s">
        <v>51</v>
      </c>
      <c r="D67" s="239">
        <v>2</v>
      </c>
      <c r="E67" s="239">
        <v>3</v>
      </c>
      <c r="F67" s="239">
        <v>5</v>
      </c>
      <c r="G67" s="243"/>
      <c r="H67" s="239">
        <v>2</v>
      </c>
      <c r="I67" s="239">
        <v>1</v>
      </c>
      <c r="J67" s="239">
        <v>3</v>
      </c>
      <c r="K67" s="243"/>
      <c r="L67" s="239">
        <v>0</v>
      </c>
      <c r="M67" s="239">
        <v>0</v>
      </c>
      <c r="N67" s="239">
        <v>0</v>
      </c>
      <c r="O67" s="243"/>
      <c r="P67" s="240">
        <v>8</v>
      </c>
    </row>
    <row r="68" spans="3:16" ht="22.35" customHeight="1">
      <c r="C68" s="17" t="s">
        <v>52</v>
      </c>
      <c r="D68" s="239">
        <v>70</v>
      </c>
      <c r="E68" s="239">
        <v>26</v>
      </c>
      <c r="F68" s="239">
        <v>96</v>
      </c>
      <c r="G68" s="243"/>
      <c r="H68" s="239">
        <v>79</v>
      </c>
      <c r="I68" s="239">
        <v>31</v>
      </c>
      <c r="J68" s="239">
        <v>110</v>
      </c>
      <c r="K68" s="243"/>
      <c r="L68" s="239">
        <v>1</v>
      </c>
      <c r="M68" s="239">
        <v>0</v>
      </c>
      <c r="N68" s="239">
        <v>1</v>
      </c>
      <c r="O68" s="243"/>
      <c r="P68" s="240">
        <v>207</v>
      </c>
    </row>
    <row r="69" spans="3:16" ht="22.35" customHeight="1">
      <c r="C69" s="17" t="s">
        <v>53</v>
      </c>
      <c r="D69" s="239">
        <v>76</v>
      </c>
      <c r="E69" s="239">
        <v>11</v>
      </c>
      <c r="F69" s="239">
        <v>87</v>
      </c>
      <c r="G69" s="243"/>
      <c r="H69" s="239">
        <v>34</v>
      </c>
      <c r="I69" s="239">
        <v>13</v>
      </c>
      <c r="J69" s="239">
        <v>47</v>
      </c>
      <c r="K69" s="243"/>
      <c r="L69" s="239">
        <v>0</v>
      </c>
      <c r="M69" s="239">
        <v>1</v>
      </c>
      <c r="N69" s="239">
        <v>1</v>
      </c>
      <c r="O69" s="243"/>
      <c r="P69" s="240">
        <v>135</v>
      </c>
    </row>
    <row r="70" spans="3:16" ht="22.35" customHeight="1">
      <c r="C70" s="17" t="s">
        <v>54</v>
      </c>
      <c r="D70" s="239">
        <v>14</v>
      </c>
      <c r="E70" s="239">
        <v>2</v>
      </c>
      <c r="F70" s="239">
        <v>16</v>
      </c>
      <c r="G70" s="243"/>
      <c r="H70" s="239">
        <v>1</v>
      </c>
      <c r="I70" s="239">
        <v>3</v>
      </c>
      <c r="J70" s="239">
        <v>4</v>
      </c>
      <c r="K70" s="243"/>
      <c r="L70" s="239">
        <v>0</v>
      </c>
      <c r="M70" s="239">
        <v>0</v>
      </c>
      <c r="N70" s="239">
        <v>0</v>
      </c>
      <c r="O70" s="243"/>
      <c r="P70" s="240">
        <v>20</v>
      </c>
    </row>
    <row r="71" spans="3:16" ht="22.35" customHeight="1">
      <c r="C71" s="17" t="s">
        <v>55</v>
      </c>
      <c r="D71" s="239">
        <v>5</v>
      </c>
      <c r="E71" s="239">
        <v>2</v>
      </c>
      <c r="F71" s="239">
        <v>7</v>
      </c>
      <c r="G71" s="243"/>
      <c r="H71" s="239">
        <v>0</v>
      </c>
      <c r="I71" s="239">
        <v>1</v>
      </c>
      <c r="J71" s="239">
        <v>1</v>
      </c>
      <c r="K71" s="243"/>
      <c r="L71" s="239">
        <v>0</v>
      </c>
      <c r="M71" s="239">
        <v>0</v>
      </c>
      <c r="N71" s="239">
        <v>0</v>
      </c>
      <c r="O71" s="243"/>
      <c r="P71" s="240">
        <v>8</v>
      </c>
    </row>
    <row r="72" spans="3:16" ht="22.35" customHeight="1">
      <c r="C72" s="17" t="s">
        <v>56</v>
      </c>
      <c r="D72" s="239">
        <v>0</v>
      </c>
      <c r="E72" s="239">
        <v>0</v>
      </c>
      <c r="F72" s="239">
        <v>0</v>
      </c>
      <c r="G72" s="243"/>
      <c r="H72" s="239">
        <v>0</v>
      </c>
      <c r="I72" s="239">
        <v>0</v>
      </c>
      <c r="J72" s="239">
        <v>0</v>
      </c>
      <c r="K72" s="243"/>
      <c r="L72" s="239">
        <v>0</v>
      </c>
      <c r="M72" s="239">
        <v>0</v>
      </c>
      <c r="N72" s="239">
        <v>0</v>
      </c>
      <c r="O72" s="243"/>
      <c r="P72" s="240">
        <v>0</v>
      </c>
    </row>
    <row r="73" spans="3:16" ht="22.35" customHeight="1">
      <c r="C73" s="17" t="s">
        <v>57</v>
      </c>
      <c r="D73" s="239">
        <v>0</v>
      </c>
      <c r="E73" s="239">
        <v>0</v>
      </c>
      <c r="F73" s="239">
        <v>0</v>
      </c>
      <c r="G73" s="243"/>
      <c r="H73" s="239">
        <v>0</v>
      </c>
      <c r="I73" s="239">
        <v>0</v>
      </c>
      <c r="J73" s="239">
        <v>0</v>
      </c>
      <c r="K73" s="243"/>
      <c r="L73" s="239">
        <v>0</v>
      </c>
      <c r="M73" s="239">
        <v>0</v>
      </c>
      <c r="N73" s="239">
        <v>0</v>
      </c>
      <c r="O73" s="243"/>
      <c r="P73" s="240">
        <v>0</v>
      </c>
    </row>
    <row r="74" spans="3:16" ht="22.35" customHeight="1" thickBot="1">
      <c r="C74" s="156" t="s">
        <v>21</v>
      </c>
      <c r="D74" s="244">
        <v>291</v>
      </c>
      <c r="E74" s="244">
        <v>95</v>
      </c>
      <c r="F74" s="244">
        <v>386</v>
      </c>
      <c r="G74" s="245"/>
      <c r="H74" s="244">
        <v>174</v>
      </c>
      <c r="I74" s="244">
        <v>97</v>
      </c>
      <c r="J74" s="244">
        <v>271</v>
      </c>
      <c r="K74" s="245"/>
      <c r="L74" s="244">
        <v>1</v>
      </c>
      <c r="M74" s="244">
        <v>1</v>
      </c>
      <c r="N74" s="244">
        <v>2</v>
      </c>
      <c r="O74" s="245"/>
      <c r="P74" s="244">
        <v>659</v>
      </c>
    </row>
    <row r="75" spans="3:16" ht="30" customHeight="1"/>
    <row r="76" spans="3:16" ht="30" customHeight="1">
      <c r="C76" s="235" t="s">
        <v>59</v>
      </c>
    </row>
    <row r="77" spans="3:16">
      <c r="C77" s="17"/>
      <c r="D77" s="452" t="s">
        <v>18</v>
      </c>
      <c r="E77" s="452"/>
      <c r="F77" s="452"/>
      <c r="G77" s="102"/>
      <c r="H77" s="452" t="s">
        <v>19</v>
      </c>
      <c r="I77" s="452"/>
      <c r="J77" s="452"/>
      <c r="K77" s="102"/>
      <c r="L77" s="452" t="s">
        <v>20</v>
      </c>
      <c r="M77" s="452"/>
      <c r="N77" s="452"/>
      <c r="P77" s="106" t="s">
        <v>21</v>
      </c>
    </row>
    <row r="78" spans="3:16" ht="41.25" thickBot="1">
      <c r="C78" s="104"/>
      <c r="D78" s="105" t="s">
        <v>42</v>
      </c>
      <c r="E78" s="105" t="s">
        <v>43</v>
      </c>
      <c r="F78" s="105" t="s">
        <v>44</v>
      </c>
      <c r="G78" s="103"/>
      <c r="H78" s="105" t="s">
        <v>42</v>
      </c>
      <c r="I78" s="105" t="s">
        <v>43</v>
      </c>
      <c r="J78" s="105" t="s">
        <v>45</v>
      </c>
      <c r="K78" s="103"/>
      <c r="L78" s="105" t="s">
        <v>42</v>
      </c>
      <c r="M78" s="105" t="s">
        <v>43</v>
      </c>
      <c r="N78" s="105" t="s">
        <v>47</v>
      </c>
      <c r="O78" s="103"/>
      <c r="P78" s="105"/>
    </row>
    <row r="79" spans="3:16" ht="22.35" customHeight="1">
      <c r="C79" s="17" t="s">
        <v>48</v>
      </c>
      <c r="D79" s="110">
        <v>6556</v>
      </c>
      <c r="E79" s="110">
        <v>611</v>
      </c>
      <c r="F79" s="110">
        <v>7167</v>
      </c>
      <c r="G79" s="110"/>
      <c r="H79" s="110">
        <v>2712</v>
      </c>
      <c r="I79" s="110">
        <v>882</v>
      </c>
      <c r="J79" s="110">
        <v>3594</v>
      </c>
      <c r="K79" s="110"/>
      <c r="L79" s="110">
        <v>10</v>
      </c>
      <c r="M79" s="110">
        <v>6</v>
      </c>
      <c r="N79" s="110">
        <v>16</v>
      </c>
      <c r="O79" s="110"/>
      <c r="P79" s="111">
        <v>10777</v>
      </c>
    </row>
    <row r="80" spans="3:16" ht="22.35" customHeight="1">
      <c r="C80" s="17" t="s">
        <v>49</v>
      </c>
      <c r="D80" s="110">
        <v>2905</v>
      </c>
      <c r="E80" s="110">
        <v>453</v>
      </c>
      <c r="F80" s="110">
        <v>3358</v>
      </c>
      <c r="G80" s="110"/>
      <c r="H80" s="110">
        <v>1504</v>
      </c>
      <c r="I80" s="110">
        <v>780</v>
      </c>
      <c r="J80" s="110">
        <v>2284</v>
      </c>
      <c r="K80" s="110"/>
      <c r="L80" s="110">
        <v>7</v>
      </c>
      <c r="M80" s="110">
        <v>3</v>
      </c>
      <c r="N80" s="110">
        <v>10</v>
      </c>
      <c r="O80" s="110"/>
      <c r="P80" s="111">
        <v>5652</v>
      </c>
    </row>
    <row r="81" spans="3:18" ht="22.35" customHeight="1">
      <c r="C81" s="17" t="s">
        <v>50</v>
      </c>
      <c r="D81" s="110">
        <v>1245</v>
      </c>
      <c r="E81" s="110">
        <v>242</v>
      </c>
      <c r="F81" s="110">
        <v>1487</v>
      </c>
      <c r="G81" s="110"/>
      <c r="H81" s="110">
        <v>378</v>
      </c>
      <c r="I81" s="110">
        <v>293</v>
      </c>
      <c r="J81" s="110">
        <v>671</v>
      </c>
      <c r="K81" s="110"/>
      <c r="L81" s="110">
        <v>2</v>
      </c>
      <c r="M81" s="110">
        <v>3</v>
      </c>
      <c r="N81" s="110">
        <v>5</v>
      </c>
      <c r="O81" s="110"/>
      <c r="P81" s="111">
        <v>2163</v>
      </c>
    </row>
    <row r="82" spans="3:18" ht="22.35" customHeight="1">
      <c r="C82" s="17" t="s">
        <v>51</v>
      </c>
      <c r="D82" s="110">
        <v>303</v>
      </c>
      <c r="E82" s="110">
        <v>36</v>
      </c>
      <c r="F82" s="110">
        <v>339</v>
      </c>
      <c r="G82" s="110"/>
      <c r="H82" s="110">
        <v>102</v>
      </c>
      <c r="I82" s="110">
        <v>77</v>
      </c>
      <c r="J82" s="110">
        <v>179</v>
      </c>
      <c r="K82" s="110"/>
      <c r="L82" s="110">
        <v>0</v>
      </c>
      <c r="M82" s="110">
        <v>0</v>
      </c>
      <c r="N82" s="110">
        <v>0</v>
      </c>
      <c r="O82" s="110"/>
      <c r="P82" s="111">
        <v>518</v>
      </c>
    </row>
    <row r="83" spans="3:18" ht="22.35" customHeight="1">
      <c r="C83" s="17" t="s">
        <v>52</v>
      </c>
      <c r="D83" s="110">
        <v>6292</v>
      </c>
      <c r="E83" s="110">
        <v>876</v>
      </c>
      <c r="F83" s="110">
        <v>7168</v>
      </c>
      <c r="G83" s="110"/>
      <c r="H83" s="110">
        <v>3118</v>
      </c>
      <c r="I83" s="110">
        <v>1084</v>
      </c>
      <c r="J83" s="110">
        <v>4202</v>
      </c>
      <c r="K83" s="110"/>
      <c r="L83" s="110">
        <v>19</v>
      </c>
      <c r="M83" s="110">
        <v>6</v>
      </c>
      <c r="N83" s="110">
        <v>25</v>
      </c>
      <c r="O83" s="110"/>
      <c r="P83" s="111">
        <v>11395</v>
      </c>
    </row>
    <row r="84" spans="3:18" ht="22.35" customHeight="1">
      <c r="C84" s="17" t="s">
        <v>53</v>
      </c>
      <c r="D84" s="110">
        <v>1717</v>
      </c>
      <c r="E84" s="110">
        <v>173</v>
      </c>
      <c r="F84" s="110">
        <v>1890</v>
      </c>
      <c r="G84" s="110"/>
      <c r="H84" s="110">
        <v>820</v>
      </c>
      <c r="I84" s="110">
        <v>431</v>
      </c>
      <c r="J84" s="110">
        <v>1251</v>
      </c>
      <c r="K84" s="110"/>
      <c r="L84" s="110">
        <v>4</v>
      </c>
      <c r="M84" s="110">
        <v>1</v>
      </c>
      <c r="N84" s="110">
        <v>5</v>
      </c>
      <c r="O84" s="110"/>
      <c r="P84" s="111">
        <v>3146</v>
      </c>
    </row>
    <row r="85" spans="3:18" ht="22.35" customHeight="1">
      <c r="C85" s="17" t="s">
        <v>54</v>
      </c>
      <c r="D85" s="110">
        <v>415</v>
      </c>
      <c r="E85" s="110">
        <v>50</v>
      </c>
      <c r="F85" s="110">
        <v>465</v>
      </c>
      <c r="G85" s="110"/>
      <c r="H85" s="110">
        <v>99</v>
      </c>
      <c r="I85" s="110">
        <v>60</v>
      </c>
      <c r="J85" s="110">
        <v>159</v>
      </c>
      <c r="K85" s="110"/>
      <c r="L85" s="110">
        <v>2</v>
      </c>
      <c r="M85" s="110">
        <v>2</v>
      </c>
      <c r="N85" s="110">
        <v>4</v>
      </c>
      <c r="O85" s="110"/>
      <c r="P85" s="111">
        <v>628</v>
      </c>
    </row>
    <row r="86" spans="3:18" ht="22.35" customHeight="1">
      <c r="C86" s="17" t="s">
        <v>55</v>
      </c>
      <c r="D86" s="110">
        <v>87</v>
      </c>
      <c r="E86" s="110">
        <v>20</v>
      </c>
      <c r="F86" s="110">
        <v>107</v>
      </c>
      <c r="G86" s="110"/>
      <c r="H86" s="110">
        <v>70</v>
      </c>
      <c r="I86" s="110">
        <v>29</v>
      </c>
      <c r="J86" s="110">
        <v>99</v>
      </c>
      <c r="K86" s="110"/>
      <c r="L86" s="110">
        <v>0</v>
      </c>
      <c r="M86" s="110">
        <v>0</v>
      </c>
      <c r="N86" s="110">
        <v>0</v>
      </c>
      <c r="O86" s="110"/>
      <c r="P86" s="111">
        <v>206</v>
      </c>
    </row>
    <row r="87" spans="3:18" ht="22.35" customHeight="1">
      <c r="C87" s="17" t="s">
        <v>56</v>
      </c>
      <c r="D87" s="110">
        <v>0</v>
      </c>
      <c r="E87" s="110">
        <v>0</v>
      </c>
      <c r="F87" s="110">
        <v>0</v>
      </c>
      <c r="G87" s="110"/>
      <c r="H87" s="110">
        <v>0</v>
      </c>
      <c r="I87" s="110">
        <v>0</v>
      </c>
      <c r="J87" s="110">
        <v>0</v>
      </c>
      <c r="K87" s="110"/>
      <c r="L87" s="110">
        <v>0</v>
      </c>
      <c r="M87" s="110">
        <v>0</v>
      </c>
      <c r="N87" s="110">
        <v>0</v>
      </c>
      <c r="O87" s="110"/>
      <c r="P87" s="111">
        <v>0</v>
      </c>
    </row>
    <row r="88" spans="3:18" ht="22.35" customHeight="1">
      <c r="C88" s="17" t="s">
        <v>57</v>
      </c>
      <c r="D88" s="110">
        <v>22</v>
      </c>
      <c r="E88" s="110">
        <v>0</v>
      </c>
      <c r="F88" s="110">
        <v>22</v>
      </c>
      <c r="G88" s="110"/>
      <c r="H88" s="110">
        <v>26</v>
      </c>
      <c r="I88" s="110">
        <v>1</v>
      </c>
      <c r="J88" s="110">
        <v>27</v>
      </c>
      <c r="K88" s="110"/>
      <c r="L88" s="110">
        <v>0</v>
      </c>
      <c r="M88" s="110">
        <v>0</v>
      </c>
      <c r="N88" s="110">
        <v>0</v>
      </c>
      <c r="O88" s="110"/>
      <c r="P88" s="111">
        <v>49</v>
      </c>
    </row>
    <row r="89" spans="3:18" ht="22.35" customHeight="1" thickBot="1">
      <c r="C89" s="156" t="s">
        <v>21</v>
      </c>
      <c r="D89" s="157">
        <v>19542</v>
      </c>
      <c r="E89" s="157">
        <v>2461</v>
      </c>
      <c r="F89" s="157">
        <v>22003</v>
      </c>
      <c r="G89" s="111"/>
      <c r="H89" s="157">
        <v>8829</v>
      </c>
      <c r="I89" s="157">
        <v>3637</v>
      </c>
      <c r="J89" s="157">
        <v>12466</v>
      </c>
      <c r="K89" s="111"/>
      <c r="L89" s="157">
        <v>44</v>
      </c>
      <c r="M89" s="157">
        <v>21</v>
      </c>
      <c r="N89" s="157">
        <v>65</v>
      </c>
      <c r="O89" s="111"/>
      <c r="P89" s="157">
        <v>34534</v>
      </c>
      <c r="R89" s="46"/>
    </row>
    <row r="90" spans="3:18" ht="30" customHeight="1"/>
    <row r="91" spans="3:18" ht="30" customHeight="1">
      <c r="C91" s="235" t="s">
        <v>60</v>
      </c>
    </row>
    <row r="92" spans="3:18">
      <c r="C92" s="17"/>
      <c r="D92" s="452" t="s">
        <v>18</v>
      </c>
      <c r="E92" s="452"/>
      <c r="F92" s="452"/>
      <c r="G92" s="102"/>
      <c r="H92" s="452" t="s">
        <v>19</v>
      </c>
      <c r="I92" s="452"/>
      <c r="J92" s="452"/>
      <c r="K92" s="102"/>
      <c r="L92" s="452" t="s">
        <v>20</v>
      </c>
      <c r="M92" s="452"/>
      <c r="N92" s="452"/>
      <c r="P92" s="106" t="s">
        <v>21</v>
      </c>
    </row>
    <row r="93" spans="3:18" ht="41.25" thickBot="1">
      <c r="C93" s="104"/>
      <c r="D93" s="246" t="s">
        <v>42</v>
      </c>
      <c r="E93" s="246" t="s">
        <v>43</v>
      </c>
      <c r="F93" s="246" t="s">
        <v>44</v>
      </c>
      <c r="G93" s="247"/>
      <c r="H93" s="246" t="s">
        <v>42</v>
      </c>
      <c r="I93" s="246" t="s">
        <v>43</v>
      </c>
      <c r="J93" s="246" t="s">
        <v>45</v>
      </c>
      <c r="K93" s="247"/>
      <c r="L93" s="246" t="s">
        <v>42</v>
      </c>
      <c r="M93" s="246" t="s">
        <v>43</v>
      </c>
      <c r="N93" s="246" t="s">
        <v>47</v>
      </c>
      <c r="O93" s="247"/>
      <c r="P93" s="246"/>
    </row>
    <row r="94" spans="3:18" ht="22.35" customHeight="1">
      <c r="C94" s="17" t="s">
        <v>48</v>
      </c>
      <c r="D94" s="110">
        <v>83</v>
      </c>
      <c r="E94" s="110">
        <v>54</v>
      </c>
      <c r="F94" s="110">
        <v>137</v>
      </c>
      <c r="G94" s="110"/>
      <c r="H94" s="110">
        <v>39</v>
      </c>
      <c r="I94" s="110">
        <v>38</v>
      </c>
      <c r="J94" s="110">
        <v>77</v>
      </c>
      <c r="K94" s="110"/>
      <c r="L94" s="110">
        <v>0</v>
      </c>
      <c r="M94" s="110">
        <v>0</v>
      </c>
      <c r="N94" s="110">
        <v>0</v>
      </c>
      <c r="O94" s="110"/>
      <c r="P94" s="111">
        <v>214</v>
      </c>
    </row>
    <row r="95" spans="3:18" ht="22.35" customHeight="1">
      <c r="C95" s="17" t="s">
        <v>49</v>
      </c>
      <c r="D95" s="110">
        <v>50</v>
      </c>
      <c r="E95" s="110">
        <v>17</v>
      </c>
      <c r="F95" s="110">
        <v>67</v>
      </c>
      <c r="G95" s="110"/>
      <c r="H95" s="110">
        <v>35</v>
      </c>
      <c r="I95" s="110">
        <v>34</v>
      </c>
      <c r="J95" s="110">
        <v>69</v>
      </c>
      <c r="K95" s="110"/>
      <c r="L95" s="110">
        <v>0</v>
      </c>
      <c r="M95" s="110">
        <v>0</v>
      </c>
      <c r="N95" s="110">
        <v>0</v>
      </c>
      <c r="O95" s="110"/>
      <c r="P95" s="111">
        <v>136</v>
      </c>
    </row>
    <row r="96" spans="3:18" ht="22.35" customHeight="1">
      <c r="C96" s="17" t="s">
        <v>50</v>
      </c>
      <c r="D96" s="110">
        <v>54</v>
      </c>
      <c r="E96" s="110">
        <v>19</v>
      </c>
      <c r="F96" s="110">
        <v>73</v>
      </c>
      <c r="G96" s="110"/>
      <c r="H96" s="110">
        <v>20</v>
      </c>
      <c r="I96" s="110">
        <v>5</v>
      </c>
      <c r="J96" s="110">
        <v>25</v>
      </c>
      <c r="K96" s="110"/>
      <c r="L96" s="110">
        <v>0</v>
      </c>
      <c r="M96" s="110">
        <v>0</v>
      </c>
      <c r="N96" s="110">
        <v>0</v>
      </c>
      <c r="O96" s="110"/>
      <c r="P96" s="111">
        <v>98</v>
      </c>
    </row>
    <row r="97" spans="3:16" ht="22.35" customHeight="1">
      <c r="C97" s="17" t="s">
        <v>51</v>
      </c>
      <c r="D97" s="110">
        <v>3</v>
      </c>
      <c r="E97" s="110">
        <v>2</v>
      </c>
      <c r="F97" s="110">
        <v>5</v>
      </c>
      <c r="G97" s="110"/>
      <c r="H97" s="110">
        <v>1</v>
      </c>
      <c r="I97" s="110">
        <v>1</v>
      </c>
      <c r="J97" s="110">
        <v>2</v>
      </c>
      <c r="K97" s="110"/>
      <c r="L97" s="110">
        <v>0</v>
      </c>
      <c r="M97" s="110">
        <v>0</v>
      </c>
      <c r="N97" s="110">
        <v>0</v>
      </c>
      <c r="O97" s="110"/>
      <c r="P97" s="111">
        <v>7</v>
      </c>
    </row>
    <row r="98" spans="3:16" ht="22.35" customHeight="1">
      <c r="C98" s="17" t="s">
        <v>52</v>
      </c>
      <c r="D98" s="110">
        <v>109</v>
      </c>
      <c r="E98" s="110">
        <v>43</v>
      </c>
      <c r="F98" s="110">
        <v>152</v>
      </c>
      <c r="G98" s="110"/>
      <c r="H98" s="110">
        <v>83</v>
      </c>
      <c r="I98" s="110">
        <v>76</v>
      </c>
      <c r="J98" s="110">
        <v>159</v>
      </c>
      <c r="K98" s="110"/>
      <c r="L98" s="110">
        <v>0</v>
      </c>
      <c r="M98" s="110">
        <v>2</v>
      </c>
      <c r="N98" s="110">
        <v>2</v>
      </c>
      <c r="O98" s="110"/>
      <c r="P98" s="111">
        <v>313</v>
      </c>
    </row>
    <row r="99" spans="3:16" ht="22.35" customHeight="1">
      <c r="C99" s="17" t="s">
        <v>53</v>
      </c>
      <c r="D99" s="110">
        <v>83</v>
      </c>
      <c r="E99" s="110">
        <v>10</v>
      </c>
      <c r="F99" s="110">
        <v>93</v>
      </c>
      <c r="G99" s="110"/>
      <c r="H99" s="110">
        <v>48</v>
      </c>
      <c r="I99" s="110">
        <v>30</v>
      </c>
      <c r="J99" s="110">
        <v>78</v>
      </c>
      <c r="K99" s="110"/>
      <c r="L99" s="110">
        <v>3</v>
      </c>
      <c r="M99" s="110">
        <v>0</v>
      </c>
      <c r="N99" s="110">
        <v>3</v>
      </c>
      <c r="O99" s="110"/>
      <c r="P99" s="111">
        <v>174</v>
      </c>
    </row>
    <row r="100" spans="3:16" ht="22.35" customHeight="1">
      <c r="C100" s="17" t="s">
        <v>54</v>
      </c>
      <c r="D100" s="110">
        <v>11</v>
      </c>
      <c r="E100" s="110">
        <v>2</v>
      </c>
      <c r="F100" s="110">
        <v>13</v>
      </c>
      <c r="G100" s="110"/>
      <c r="H100" s="110">
        <v>2</v>
      </c>
      <c r="I100" s="110">
        <v>3</v>
      </c>
      <c r="J100" s="110">
        <v>5</v>
      </c>
      <c r="K100" s="110"/>
      <c r="L100" s="110">
        <v>1</v>
      </c>
      <c r="M100" s="110">
        <v>0</v>
      </c>
      <c r="N100" s="110">
        <v>1</v>
      </c>
      <c r="O100" s="110"/>
      <c r="P100" s="111">
        <v>19</v>
      </c>
    </row>
    <row r="101" spans="3:16" ht="22.35" customHeight="1">
      <c r="C101" s="17" t="s">
        <v>55</v>
      </c>
      <c r="D101" s="110">
        <v>0</v>
      </c>
      <c r="E101" s="110">
        <v>0</v>
      </c>
      <c r="F101" s="110">
        <v>0</v>
      </c>
      <c r="G101" s="110"/>
      <c r="H101" s="110">
        <v>1</v>
      </c>
      <c r="I101" s="110">
        <v>0</v>
      </c>
      <c r="J101" s="110">
        <v>1</v>
      </c>
      <c r="K101" s="110"/>
      <c r="L101" s="110">
        <v>0</v>
      </c>
      <c r="M101" s="110">
        <v>0</v>
      </c>
      <c r="N101" s="110">
        <v>0</v>
      </c>
      <c r="O101" s="110"/>
      <c r="P101" s="111">
        <v>1</v>
      </c>
    </row>
    <row r="102" spans="3:16" ht="22.35" customHeight="1">
      <c r="C102" s="17" t="s">
        <v>56</v>
      </c>
      <c r="D102" s="110">
        <v>0</v>
      </c>
      <c r="E102" s="110">
        <v>0</v>
      </c>
      <c r="F102" s="110">
        <v>0</v>
      </c>
      <c r="G102" s="110"/>
      <c r="H102" s="110">
        <v>0</v>
      </c>
      <c r="I102" s="110">
        <v>0</v>
      </c>
      <c r="J102" s="110">
        <v>0</v>
      </c>
      <c r="K102" s="110"/>
      <c r="L102" s="110">
        <v>0</v>
      </c>
      <c r="M102" s="110">
        <v>0</v>
      </c>
      <c r="N102" s="110">
        <v>0</v>
      </c>
      <c r="O102" s="110"/>
      <c r="P102" s="111">
        <v>0</v>
      </c>
    </row>
    <row r="103" spans="3:16" ht="22.35" customHeight="1">
      <c r="C103" s="17" t="s">
        <v>57</v>
      </c>
      <c r="D103" s="110">
        <v>0</v>
      </c>
      <c r="E103" s="110">
        <v>0</v>
      </c>
      <c r="F103" s="110">
        <v>0</v>
      </c>
      <c r="G103" s="110"/>
      <c r="H103" s="110">
        <v>0</v>
      </c>
      <c r="I103" s="110">
        <v>0</v>
      </c>
      <c r="J103" s="110">
        <v>0</v>
      </c>
      <c r="K103" s="110"/>
      <c r="L103" s="110">
        <v>0</v>
      </c>
      <c r="M103" s="110">
        <v>0</v>
      </c>
      <c r="N103" s="110">
        <v>0</v>
      </c>
      <c r="O103" s="110"/>
      <c r="P103" s="111">
        <v>0</v>
      </c>
    </row>
    <row r="104" spans="3:16" ht="22.35" customHeight="1" thickBot="1">
      <c r="C104" s="156" t="s">
        <v>21</v>
      </c>
      <c r="D104" s="157">
        <v>393</v>
      </c>
      <c r="E104" s="157">
        <v>147</v>
      </c>
      <c r="F104" s="157">
        <v>540</v>
      </c>
      <c r="G104" s="111"/>
      <c r="H104" s="157">
        <v>229</v>
      </c>
      <c r="I104" s="157">
        <v>187</v>
      </c>
      <c r="J104" s="157">
        <v>416</v>
      </c>
      <c r="K104" s="111"/>
      <c r="L104" s="157">
        <v>4</v>
      </c>
      <c r="M104" s="157">
        <v>2</v>
      </c>
      <c r="N104" s="157">
        <v>6</v>
      </c>
      <c r="O104" s="111"/>
      <c r="P104" s="157">
        <v>962</v>
      </c>
    </row>
    <row r="105" spans="3:16" ht="30" customHeight="1"/>
    <row r="106" spans="3:16" ht="30" customHeight="1">
      <c r="C106" s="235" t="s">
        <v>61</v>
      </c>
    </row>
    <row r="107" spans="3:16" ht="22.5" thickBot="1">
      <c r="C107" s="75"/>
      <c r="D107" s="76">
        <v>2024</v>
      </c>
      <c r="E107" s="75">
        <v>2023</v>
      </c>
    </row>
    <row r="108" spans="3:16" ht="22.35" customHeight="1">
      <c r="C108" s="107" t="s">
        <v>18</v>
      </c>
      <c r="D108" s="158">
        <v>0.85699999999999998</v>
      </c>
      <c r="E108" s="164">
        <v>0.56000000000000005</v>
      </c>
    </row>
    <row r="109" spans="3:16" ht="22.35" customHeight="1">
      <c r="C109" s="107" t="s">
        <v>19</v>
      </c>
      <c r="D109" s="158">
        <v>0.14299999999999999</v>
      </c>
      <c r="E109" s="164">
        <v>0.44</v>
      </c>
    </row>
    <row r="110" spans="3:16" ht="22.35" customHeight="1">
      <c r="C110" s="107" t="s">
        <v>62</v>
      </c>
      <c r="D110" s="83">
        <v>0</v>
      </c>
      <c r="E110" s="166">
        <v>0</v>
      </c>
    </row>
    <row r="111" spans="3:16" ht="22.35" customHeight="1">
      <c r="C111" s="107" t="s">
        <v>63</v>
      </c>
      <c r="D111" s="83">
        <v>3</v>
      </c>
      <c r="E111" s="166">
        <v>0</v>
      </c>
    </row>
    <row r="112" spans="3:16" ht="22.35" customHeight="1" thickBot="1">
      <c r="C112" s="108" t="s">
        <v>64</v>
      </c>
      <c r="D112" s="84">
        <v>4</v>
      </c>
      <c r="E112" s="167">
        <v>7</v>
      </c>
    </row>
    <row r="113" spans="3:5" ht="30" customHeight="1"/>
    <row r="114" spans="3:5" ht="30" customHeight="1">
      <c r="C114" s="235" t="s">
        <v>65</v>
      </c>
    </row>
    <row r="115" spans="3:5" ht="22.5" thickBot="1">
      <c r="C115" s="75"/>
      <c r="D115" s="76">
        <v>2024</v>
      </c>
      <c r="E115" s="75">
        <v>2023</v>
      </c>
    </row>
    <row r="116" spans="3:5">
      <c r="C116" s="160" t="s">
        <v>66</v>
      </c>
      <c r="D116" s="161" t="s">
        <v>67</v>
      </c>
      <c r="E116" s="162" t="s">
        <v>68</v>
      </c>
    </row>
    <row r="117" spans="3:5">
      <c r="C117" s="107" t="s">
        <v>69</v>
      </c>
      <c r="D117" s="158">
        <v>0.55000000000000004</v>
      </c>
      <c r="E117" s="168">
        <v>0.56000000000000005</v>
      </c>
    </row>
    <row r="118" spans="3:5">
      <c r="C118" s="107" t="s">
        <v>70</v>
      </c>
      <c r="D118" s="158">
        <v>0.45</v>
      </c>
      <c r="E118" s="168">
        <v>0.44</v>
      </c>
    </row>
    <row r="119" spans="3:5">
      <c r="C119" s="107" t="s">
        <v>18</v>
      </c>
      <c r="D119" s="158">
        <v>0.61899999999999999</v>
      </c>
      <c r="E119" s="168">
        <v>0.63</v>
      </c>
    </row>
    <row r="120" spans="3:5">
      <c r="C120" s="107" t="s">
        <v>19</v>
      </c>
      <c r="D120" s="158">
        <v>0.375</v>
      </c>
      <c r="E120" s="168">
        <v>0.37</v>
      </c>
    </row>
    <row r="121" spans="3:5" ht="22.5" thickBot="1">
      <c r="C121" s="108" t="s">
        <v>20</v>
      </c>
      <c r="D121" s="89">
        <v>6.0000000000000001E-3</v>
      </c>
      <c r="E121" s="169">
        <v>2.2183272169578792E-3</v>
      </c>
    </row>
    <row r="122" spans="3:5" ht="30" customHeight="1"/>
    <row r="123" spans="3:5" ht="30" customHeight="1">
      <c r="C123" s="235" t="str">
        <f>'Basis of Preparation'!C28</f>
        <v>Total number of new hires</v>
      </c>
    </row>
    <row r="124" spans="3:5" ht="22.5" thickBot="1">
      <c r="C124" s="75"/>
      <c r="D124" s="76">
        <v>2024</v>
      </c>
      <c r="E124" s="75">
        <v>2023</v>
      </c>
    </row>
    <row r="125" spans="3:5">
      <c r="C125" s="107" t="s">
        <v>18</v>
      </c>
      <c r="D125" s="135">
        <v>2165</v>
      </c>
      <c r="E125" s="173">
        <v>2651</v>
      </c>
    </row>
    <row r="126" spans="3:5">
      <c r="C126" s="107" t="s">
        <v>19</v>
      </c>
      <c r="D126" s="135">
        <v>1149</v>
      </c>
      <c r="E126" s="173">
        <v>1335</v>
      </c>
    </row>
    <row r="127" spans="3:5">
      <c r="C127" s="107" t="s">
        <v>20</v>
      </c>
      <c r="D127" s="83">
        <v>5</v>
      </c>
      <c r="E127" s="173">
        <v>19</v>
      </c>
    </row>
    <row r="128" spans="3:5">
      <c r="C128" s="107" t="s">
        <v>33</v>
      </c>
      <c r="D128" s="83">
        <v>929</v>
      </c>
      <c r="E128" s="173">
        <v>1075</v>
      </c>
    </row>
    <row r="129" spans="3:9">
      <c r="C129" s="107" t="s">
        <v>34</v>
      </c>
      <c r="D129" s="135">
        <v>1573</v>
      </c>
      <c r="E129" s="173">
        <v>1924</v>
      </c>
    </row>
    <row r="130" spans="3:9">
      <c r="C130" s="107" t="s">
        <v>35</v>
      </c>
      <c r="D130" s="83">
        <v>817</v>
      </c>
      <c r="E130" s="173">
        <v>1006</v>
      </c>
    </row>
    <row r="131" spans="3:9">
      <c r="C131" s="107" t="s">
        <v>48</v>
      </c>
      <c r="D131" s="83">
        <v>820</v>
      </c>
      <c r="E131" s="173">
        <v>1002</v>
      </c>
    </row>
    <row r="132" spans="3:9">
      <c r="C132" s="107" t="s">
        <v>49</v>
      </c>
      <c r="D132" s="83">
        <v>602</v>
      </c>
      <c r="E132" s="173">
        <v>556</v>
      </c>
    </row>
    <row r="133" spans="3:9">
      <c r="C133" s="107" t="s">
        <v>50</v>
      </c>
      <c r="D133" s="83">
        <v>165</v>
      </c>
      <c r="E133" s="173">
        <v>261</v>
      </c>
    </row>
    <row r="134" spans="3:9">
      <c r="C134" s="107" t="s">
        <v>51</v>
      </c>
      <c r="D134" s="83">
        <v>44</v>
      </c>
      <c r="E134" s="173">
        <v>45</v>
      </c>
    </row>
    <row r="135" spans="3:9">
      <c r="C135" s="107" t="s">
        <v>52</v>
      </c>
      <c r="D135" s="135">
        <v>1167</v>
      </c>
      <c r="E135" s="173">
        <v>1639</v>
      </c>
    </row>
    <row r="136" spans="3:9">
      <c r="C136" s="107" t="s">
        <v>53</v>
      </c>
      <c r="D136" s="83">
        <v>399</v>
      </c>
      <c r="E136" s="173">
        <v>381</v>
      </c>
    </row>
    <row r="137" spans="3:9">
      <c r="C137" s="107" t="s">
        <v>54</v>
      </c>
      <c r="D137" s="83">
        <v>80</v>
      </c>
      <c r="E137" s="173">
        <v>89</v>
      </c>
    </row>
    <row r="138" spans="3:9">
      <c r="C138" s="107" t="s">
        <v>55</v>
      </c>
      <c r="D138" s="83">
        <v>42</v>
      </c>
      <c r="E138" s="173">
        <v>32</v>
      </c>
    </row>
    <row r="139" spans="3:9" ht="22.5" thickBot="1">
      <c r="C139" s="109" t="s">
        <v>21</v>
      </c>
      <c r="D139" s="163">
        <v>3319</v>
      </c>
      <c r="E139" s="174">
        <v>4005</v>
      </c>
      <c r="H139" s="112"/>
      <c r="I139" s="112"/>
    </row>
    <row r="140" spans="3:9" ht="30" customHeight="1"/>
    <row r="141" spans="3:9" ht="30" customHeight="1">
      <c r="C141" s="235" t="str">
        <f>'Basis of Preparation'!C29</f>
        <v>Total number of exits</v>
      </c>
    </row>
    <row r="142" spans="3:9" ht="22.5" thickBot="1">
      <c r="C142" s="75"/>
      <c r="D142" s="76">
        <v>2024</v>
      </c>
      <c r="E142" s="75">
        <v>2023</v>
      </c>
    </row>
    <row r="143" spans="3:9">
      <c r="C143" s="107" t="s">
        <v>18</v>
      </c>
      <c r="D143" s="135">
        <v>3186</v>
      </c>
      <c r="E143" s="173">
        <v>4006</v>
      </c>
    </row>
    <row r="144" spans="3:9">
      <c r="C144" s="107" t="s">
        <v>19</v>
      </c>
      <c r="D144" s="135">
        <v>1978</v>
      </c>
      <c r="E144" s="173">
        <v>2395</v>
      </c>
    </row>
    <row r="145" spans="3:9">
      <c r="C145" s="107" t="s">
        <v>20</v>
      </c>
      <c r="D145" s="135">
        <v>20</v>
      </c>
      <c r="E145" s="173">
        <v>24</v>
      </c>
    </row>
    <row r="146" spans="3:9">
      <c r="C146" s="107" t="s">
        <v>33</v>
      </c>
      <c r="D146" s="135">
        <v>938</v>
      </c>
      <c r="E146" s="173">
        <v>1302</v>
      </c>
    </row>
    <row r="147" spans="3:9">
      <c r="C147" s="107" t="s">
        <v>34</v>
      </c>
      <c r="D147" s="135">
        <v>2016</v>
      </c>
      <c r="E147" s="173">
        <v>2705</v>
      </c>
    </row>
    <row r="148" spans="3:9">
      <c r="C148" s="107" t="s">
        <v>35</v>
      </c>
      <c r="D148" s="135">
        <v>2230</v>
      </c>
      <c r="E148" s="173">
        <v>2418</v>
      </c>
    </row>
    <row r="149" spans="3:9">
      <c r="C149" s="107" t="s">
        <v>48</v>
      </c>
      <c r="D149" s="135">
        <v>1381</v>
      </c>
      <c r="E149" s="173">
        <v>1598</v>
      </c>
    </row>
    <row r="150" spans="3:9">
      <c r="C150" s="107" t="s">
        <v>49</v>
      </c>
      <c r="D150" s="135">
        <v>941</v>
      </c>
      <c r="E150" s="173">
        <v>1200</v>
      </c>
    </row>
    <row r="151" spans="3:9">
      <c r="C151" s="107" t="s">
        <v>50</v>
      </c>
      <c r="D151" s="135">
        <v>321</v>
      </c>
      <c r="E151" s="173">
        <v>305</v>
      </c>
    </row>
    <row r="152" spans="3:9">
      <c r="C152" s="107" t="s">
        <v>51</v>
      </c>
      <c r="D152" s="135">
        <v>68</v>
      </c>
      <c r="E152" s="173">
        <v>67</v>
      </c>
    </row>
    <row r="153" spans="3:9">
      <c r="C153" s="107" t="s">
        <v>52</v>
      </c>
      <c r="D153" s="135">
        <v>1780</v>
      </c>
      <c r="E153" s="173">
        <v>2408</v>
      </c>
    </row>
    <row r="154" spans="3:9">
      <c r="C154" s="107" t="s">
        <v>53</v>
      </c>
      <c r="D154" s="135">
        <v>534</v>
      </c>
      <c r="E154" s="173">
        <v>648</v>
      </c>
    </row>
    <row r="155" spans="3:9">
      <c r="C155" s="107" t="s">
        <v>54</v>
      </c>
      <c r="D155" s="135">
        <v>111</v>
      </c>
      <c r="E155" s="173">
        <v>145</v>
      </c>
      <c r="H155" s="112"/>
      <c r="I155" s="112"/>
    </row>
    <row r="156" spans="3:9">
      <c r="C156" s="107" t="s">
        <v>55</v>
      </c>
      <c r="D156" s="135">
        <v>48</v>
      </c>
      <c r="E156" s="173">
        <v>54</v>
      </c>
      <c r="H156" s="112"/>
      <c r="I156" s="112"/>
    </row>
    <row r="157" spans="3:9" ht="22.5" thickBot="1">
      <c r="C157" s="109" t="s">
        <v>21</v>
      </c>
      <c r="D157" s="163">
        <v>5184</v>
      </c>
      <c r="E157" s="174">
        <v>6425</v>
      </c>
      <c r="H157" s="112"/>
      <c r="I157" s="112"/>
    </row>
    <row r="158" spans="3:9" ht="30" customHeight="1"/>
    <row r="159" spans="3:9" ht="30" customHeight="1">
      <c r="C159" s="235" t="str">
        <f>'Basis of Preparation'!C30</f>
        <v>Turnover rate</v>
      </c>
    </row>
    <row r="160" spans="3:9" ht="22.5" thickBot="1">
      <c r="C160" s="75"/>
      <c r="D160" s="76">
        <v>2024</v>
      </c>
      <c r="E160" s="75">
        <v>2023</v>
      </c>
    </row>
    <row r="161" spans="3:5" ht="22.5" thickBot="1">
      <c r="C161" s="113" t="s">
        <v>71</v>
      </c>
      <c r="D161" s="210">
        <v>0.13800000000000001</v>
      </c>
      <c r="E161" s="159">
        <v>0.14099999999999999</v>
      </c>
    </row>
    <row r="162" spans="3:5"/>
    <row r="163" spans="3:5"/>
    <row r="164" spans="3:5"/>
  </sheetData>
  <sheetProtection algorithmName="SHA-512" hashValue="Aa5gwhnmNhw/RI6oDcDFx7LcJoSd55PUWd3m6kcdO4MJzz1gPKpJOqYCa1xwYqz/YrXA4PLjZyLxjuy63k8myw==" saltValue="G9m9YIxGKtviW2dzPBIbog==" spinCount="100000" sheet="1" objects="1" scenarios="1"/>
  <mergeCells count="12">
    <mergeCell ref="D47:F47"/>
    <mergeCell ref="H47:J47"/>
    <mergeCell ref="L47:N47"/>
    <mergeCell ref="D77:F77"/>
    <mergeCell ref="H77:J77"/>
    <mergeCell ref="L77:N77"/>
    <mergeCell ref="D92:F92"/>
    <mergeCell ref="H92:J92"/>
    <mergeCell ref="L92:N92"/>
    <mergeCell ref="D62:F62"/>
    <mergeCell ref="H62:J62"/>
    <mergeCell ref="L62:N62"/>
  </mergeCells>
  <pageMargins left="0.7" right="0.7" top="0.75" bottom="0.75" header="0.3" footer="0.3"/>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D930-A531-4C62-B1D8-E967627E9925}">
  <sheetPr>
    <tabColor rgb="FFDC1928"/>
  </sheetPr>
  <dimension ref="A1:M32"/>
  <sheetViews>
    <sheetView showGridLines="0" zoomScaleNormal="100" workbookViewId="0"/>
  </sheetViews>
  <sheetFormatPr defaultColWidth="0" defaultRowHeight="21.75" zeroHeight="1"/>
  <cols>
    <col min="1" max="2" width="8.85546875" style="2" customWidth="1"/>
    <col min="3" max="3" width="75.85546875" style="2" customWidth="1"/>
    <col min="4" max="7" width="13.140625" style="2" hidden="1" customWidth="1"/>
    <col min="8" max="9" width="13.140625" style="2" customWidth="1"/>
    <col min="10" max="13" width="8.85546875" style="2" customWidth="1"/>
    <col min="14" max="16384" width="8.85546875" style="2" hidden="1"/>
  </cols>
  <sheetData>
    <row r="1" spans="2:11" s="13" customFormat="1" ht="44.1" customHeight="1"/>
    <row r="2" spans="2:11" ht="22.35" customHeight="1"/>
    <row r="3" spans="2:11" ht="22.35" customHeight="1">
      <c r="C3" s="2" t="s">
        <v>5</v>
      </c>
    </row>
    <row r="4" spans="2:11" ht="22.35" customHeight="1"/>
    <row r="5" spans="2:11" ht="30" customHeight="1">
      <c r="B5" s="116"/>
      <c r="C5" s="235" t="s">
        <v>72</v>
      </c>
      <c r="D5" s="17"/>
      <c r="E5" s="17"/>
      <c r="F5" s="17"/>
      <c r="G5" s="17"/>
      <c r="H5" s="17"/>
      <c r="I5" s="17"/>
      <c r="J5" s="17"/>
    </row>
    <row r="6" spans="2:11" ht="22.35" customHeight="1" thickBot="1">
      <c r="B6" s="116"/>
      <c r="C6" s="65"/>
      <c r="D6" s="66">
        <v>2019</v>
      </c>
      <c r="E6" s="66">
        <v>2020</v>
      </c>
      <c r="F6" s="66">
        <v>2021</v>
      </c>
      <c r="G6" s="66">
        <v>2022</v>
      </c>
      <c r="H6" s="122">
        <v>2024</v>
      </c>
      <c r="I6" s="121">
        <v>2023</v>
      </c>
      <c r="J6" s="17"/>
    </row>
    <row r="7" spans="2:11" ht="22.35" customHeight="1">
      <c r="B7" s="116"/>
      <c r="C7" s="117" t="s">
        <v>73</v>
      </c>
      <c r="D7" s="118">
        <v>1.17</v>
      </c>
      <c r="E7" s="119">
        <v>1.19</v>
      </c>
      <c r="F7" s="119">
        <v>1.38</v>
      </c>
      <c r="G7" s="119">
        <v>1.3</v>
      </c>
      <c r="H7" s="123">
        <v>1.1599999999999999</v>
      </c>
      <c r="I7" s="126">
        <v>1.26</v>
      </c>
      <c r="J7" s="26"/>
    </row>
    <row r="8" spans="2:11" ht="43.5">
      <c r="B8" s="17"/>
      <c r="C8" s="114" t="s">
        <v>74</v>
      </c>
      <c r="D8" s="120" t="s">
        <v>75</v>
      </c>
      <c r="E8" s="120" t="s">
        <v>75</v>
      </c>
      <c r="F8" s="120" t="s">
        <v>75</v>
      </c>
      <c r="G8" s="115">
        <v>0</v>
      </c>
      <c r="H8" s="125">
        <v>4</v>
      </c>
      <c r="I8" s="124">
        <v>2</v>
      </c>
      <c r="J8" s="17"/>
    </row>
    <row r="9" spans="2:11" ht="22.35" customHeight="1" thickBot="1">
      <c r="B9" s="17"/>
      <c r="C9" s="398" t="s">
        <v>76</v>
      </c>
      <c r="D9" s="127">
        <v>0</v>
      </c>
      <c r="E9" s="127">
        <v>0</v>
      </c>
      <c r="F9" s="128">
        <v>6</v>
      </c>
      <c r="G9" s="128">
        <v>4</v>
      </c>
      <c r="H9" s="130">
        <v>0</v>
      </c>
      <c r="I9" s="129">
        <v>0</v>
      </c>
      <c r="J9" s="17"/>
    </row>
    <row r="10" spans="2:11" ht="30" customHeight="1"/>
    <row r="11" spans="2:11" ht="30" customHeight="1">
      <c r="B11" s="15"/>
      <c r="C11" s="235" t="s">
        <v>77</v>
      </c>
    </row>
    <row r="12" spans="2:11" ht="22.35" customHeight="1" thickBot="1">
      <c r="C12" s="65"/>
      <c r="D12" s="66">
        <v>2019</v>
      </c>
      <c r="E12" s="66">
        <v>2020</v>
      </c>
      <c r="F12" s="66">
        <v>2021</v>
      </c>
      <c r="G12" s="66">
        <v>2022</v>
      </c>
      <c r="H12" s="122">
        <v>2024</v>
      </c>
      <c r="I12" s="121">
        <v>2023</v>
      </c>
    </row>
    <row r="13" spans="2:11" ht="22.35" customHeight="1">
      <c r="C13" s="117" t="s">
        <v>722</v>
      </c>
      <c r="D13" s="136"/>
      <c r="E13" s="136"/>
      <c r="F13" s="136"/>
      <c r="G13" s="136"/>
      <c r="H13" s="170">
        <v>4198</v>
      </c>
      <c r="I13" s="378">
        <v>4271</v>
      </c>
      <c r="K13" s="112"/>
    </row>
    <row r="14" spans="2:11" ht="22.35" customHeight="1">
      <c r="C14" s="117" t="s">
        <v>78</v>
      </c>
      <c r="D14" s="136"/>
      <c r="E14" s="136"/>
      <c r="F14" s="136"/>
      <c r="G14" s="136"/>
      <c r="H14" s="170">
        <v>3520</v>
      </c>
      <c r="I14" s="378">
        <v>3571</v>
      </c>
    </row>
    <row r="15" spans="2:11" ht="22.35" customHeight="1">
      <c r="C15" s="117" t="s">
        <v>79</v>
      </c>
      <c r="D15" s="28" t="s">
        <v>75</v>
      </c>
      <c r="E15" s="28" t="s">
        <v>75</v>
      </c>
      <c r="F15" s="28" t="s">
        <v>75</v>
      </c>
      <c r="G15" s="27">
        <v>14.5</v>
      </c>
      <c r="H15" s="170">
        <v>693</v>
      </c>
      <c r="I15" s="171">
        <v>672</v>
      </c>
    </row>
    <row r="16" spans="2:11" ht="22.35" customHeight="1">
      <c r="C16" s="117" t="s">
        <v>80</v>
      </c>
      <c r="D16" s="27">
        <v>3.3</v>
      </c>
      <c r="E16" s="27">
        <v>2.8</v>
      </c>
      <c r="F16" s="27">
        <v>2.64</v>
      </c>
      <c r="G16" s="27">
        <v>2.7</v>
      </c>
      <c r="H16" s="170">
        <v>773</v>
      </c>
      <c r="I16" s="171">
        <v>710</v>
      </c>
    </row>
    <row r="17" spans="3:9" ht="22.35" customHeight="1">
      <c r="C17" s="117" t="s">
        <v>81</v>
      </c>
      <c r="D17" s="28" t="s">
        <v>75</v>
      </c>
      <c r="E17" s="28" t="s">
        <v>75</v>
      </c>
      <c r="F17" s="28" t="s">
        <v>75</v>
      </c>
      <c r="G17" s="28" t="s">
        <v>75</v>
      </c>
      <c r="H17" s="170">
        <v>59883</v>
      </c>
      <c r="I17" s="171">
        <v>57000</v>
      </c>
    </row>
    <row r="18" spans="3:9" ht="22.35" customHeight="1" thickBot="1">
      <c r="C18" s="398" t="s">
        <v>82</v>
      </c>
      <c r="D18" s="68"/>
      <c r="E18" s="68"/>
      <c r="F18" s="68"/>
      <c r="G18" s="68"/>
      <c r="H18" s="279">
        <v>0.66</v>
      </c>
      <c r="I18" s="280">
        <v>0.66</v>
      </c>
    </row>
    <row r="19" spans="3:9" ht="30" customHeight="1"/>
    <row r="20" spans="3:9" ht="30" customHeight="1">
      <c r="C20" s="235" t="s">
        <v>83</v>
      </c>
    </row>
    <row r="21" spans="3:9" ht="22.35" customHeight="1" thickBot="1">
      <c r="C21" s="65"/>
      <c r="D21" s="66">
        <v>2019</v>
      </c>
      <c r="E21" s="66">
        <v>2020</v>
      </c>
      <c r="F21" s="66">
        <v>2021</v>
      </c>
      <c r="G21" s="66">
        <v>2022</v>
      </c>
      <c r="H21" s="122">
        <v>2024</v>
      </c>
      <c r="I21" s="121">
        <v>2023</v>
      </c>
    </row>
    <row r="22" spans="3:9" ht="22.35" customHeight="1">
      <c r="C22" s="117" t="s">
        <v>84</v>
      </c>
      <c r="H22" s="278">
        <v>202.1</v>
      </c>
      <c r="I22" s="251">
        <v>202</v>
      </c>
    </row>
    <row r="23" spans="3:9" ht="22.35" customHeight="1">
      <c r="C23" s="117" t="s">
        <v>85</v>
      </c>
      <c r="H23" s="123">
        <v>8.9600000000000009</v>
      </c>
      <c r="I23" s="358">
        <v>8.8000000000000007</v>
      </c>
    </row>
    <row r="24" spans="3:9" ht="22.35" customHeight="1">
      <c r="C24" s="117" t="s">
        <v>86</v>
      </c>
      <c r="H24" s="170">
        <v>885</v>
      </c>
      <c r="I24" s="112">
        <v>813</v>
      </c>
    </row>
    <row r="25" spans="3:9" ht="22.35" customHeight="1">
      <c r="C25" s="117" t="s">
        <v>87</v>
      </c>
      <c r="H25" s="248">
        <v>243106</v>
      </c>
      <c r="I25" s="112">
        <v>234000</v>
      </c>
    </row>
    <row r="26" spans="3:9" ht="22.35" customHeight="1">
      <c r="C26" s="117" t="s">
        <v>88</v>
      </c>
      <c r="H26" s="170">
        <v>13.8</v>
      </c>
      <c r="I26" s="112">
        <v>12.5</v>
      </c>
    </row>
    <row r="27" spans="3:9" ht="22.35" customHeight="1">
      <c r="C27" s="117" t="s">
        <v>89</v>
      </c>
      <c r="D27" s="30"/>
      <c r="H27" s="170">
        <v>6.4</v>
      </c>
      <c r="I27" s="112">
        <v>5.7</v>
      </c>
    </row>
    <row r="28" spans="3:9" ht="22.35" customHeight="1">
      <c r="C28" s="117" t="s">
        <v>90</v>
      </c>
      <c r="D28" s="30"/>
      <c r="H28" s="249" t="s">
        <v>91</v>
      </c>
      <c r="I28" s="250" t="s">
        <v>91</v>
      </c>
    </row>
    <row r="29" spans="3:9" ht="22.35" customHeight="1" thickBot="1">
      <c r="C29" s="398" t="s">
        <v>92</v>
      </c>
      <c r="D29" s="172"/>
      <c r="E29" s="68"/>
      <c r="F29" s="68"/>
      <c r="G29" s="68"/>
      <c r="H29" s="130">
        <v>17</v>
      </c>
      <c r="I29" s="95">
        <v>16</v>
      </c>
    </row>
    <row r="30" spans="3:9"/>
    <row r="31" spans="3:9"/>
    <row r="32" spans="3:9"/>
  </sheetData>
  <sheetProtection algorithmName="SHA-512" hashValue="rV4HeRR9ekEfqvtyluIcT+ZWKL+MgjHxEpM+e1hwY/P9gtmCHTQodl/Br7IfJv7w+ok67VoYoTAwFwgyKAB6yg==" saltValue="MMRxFPz0h+S+VFLkMbncWw==" spinCount="100000" sheet="1" objects="1" scenarios="1"/>
  <pageMargins left="0.7" right="0.7" top="0.75" bottom="0.75" header="0.3" footer="0.3"/>
  <pageSetup paperSize="9" scale="48" orientation="portrait" r:id="rId1"/>
  <rowBreaks count="1" manualBreakCount="1">
    <brk id="9" max="9" man="1"/>
  </rowBreaks>
  <colBreaks count="1" manualBreakCount="1">
    <brk id="15" max="2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1FC02-1124-43DB-8E48-FFCCC0E91AFA}">
  <sheetPr>
    <tabColor rgb="FFDC1928"/>
    <pageSetUpPr fitToPage="1"/>
  </sheetPr>
  <dimension ref="A1:Q27"/>
  <sheetViews>
    <sheetView showGridLines="0" zoomScaleNormal="100" workbookViewId="0"/>
  </sheetViews>
  <sheetFormatPr defaultColWidth="0" defaultRowHeight="21.75" zeroHeight="1"/>
  <cols>
    <col min="1" max="2" width="8.85546875" style="2" customWidth="1"/>
    <col min="3" max="3" width="69.140625" style="2" bestFit="1" customWidth="1"/>
    <col min="4" max="4" width="16.85546875" style="2" bestFit="1" customWidth="1"/>
    <col min="5" max="5" width="13.85546875" style="2" customWidth="1"/>
    <col min="6" max="6" width="8.85546875" style="2" customWidth="1"/>
    <col min="7" max="8" width="11.5703125" style="2" bestFit="1" customWidth="1"/>
    <col min="9" max="16" width="8.85546875" style="2" hidden="1" customWidth="1"/>
    <col min="17" max="17" width="13.85546875" style="2" hidden="1" customWidth="1"/>
    <col min="18" max="16384" width="8.85546875" style="2" hidden="1"/>
  </cols>
  <sheetData>
    <row r="1" spans="2:17" s="13" customFormat="1" ht="44.1" customHeight="1"/>
    <row r="2" spans="2:17" ht="22.35" customHeight="1">
      <c r="B2" s="25"/>
    </row>
    <row r="3" spans="2:17" ht="22.35" customHeight="1">
      <c r="B3" s="25"/>
      <c r="C3" s="2" t="s">
        <v>5</v>
      </c>
    </row>
    <row r="4" spans="2:17" ht="22.35" customHeight="1">
      <c r="B4" s="25"/>
      <c r="C4" s="52" t="s">
        <v>6</v>
      </c>
    </row>
    <row r="5" spans="2:17" ht="22.35" customHeight="1">
      <c r="B5" s="25"/>
      <c r="C5" s="52" t="s">
        <v>7</v>
      </c>
    </row>
    <row r="6" spans="2:17" ht="22.35" customHeight="1">
      <c r="B6" s="25"/>
      <c r="C6" s="52"/>
    </row>
    <row r="7" spans="2:17" ht="30" customHeight="1">
      <c r="B7" s="25"/>
      <c r="C7" s="235" t="s">
        <v>93</v>
      </c>
    </row>
    <row r="8" spans="2:17" ht="22.35" customHeight="1">
      <c r="B8" s="25"/>
    </row>
    <row r="9" spans="2:17" ht="22.35" customHeight="1" thickBot="1">
      <c r="B9" s="25"/>
      <c r="C9" s="74" t="s">
        <v>94</v>
      </c>
      <c r="D9" s="132">
        <v>2024</v>
      </c>
      <c r="E9" s="131">
        <v>2023</v>
      </c>
    </row>
    <row r="10" spans="2:17" ht="22.35" customHeight="1">
      <c r="B10" s="25"/>
      <c r="C10" s="2" t="s">
        <v>95</v>
      </c>
      <c r="D10" s="224">
        <v>23.841797</v>
      </c>
      <c r="E10" s="230">
        <v>17.237371</v>
      </c>
      <c r="H10" s="358"/>
    </row>
    <row r="11" spans="2:17" ht="22.35" customHeight="1">
      <c r="B11" s="25"/>
      <c r="C11" s="2" t="s">
        <v>704</v>
      </c>
      <c r="D11" s="224">
        <v>2.2404389999999998</v>
      </c>
      <c r="E11" s="230">
        <v>2.6224919999999998</v>
      </c>
      <c r="H11" s="251"/>
      <c r="I11" s="251"/>
      <c r="J11" s="251"/>
    </row>
    <row r="12" spans="2:17" ht="22.35" customHeight="1">
      <c r="B12" s="25"/>
      <c r="C12" s="2" t="s">
        <v>96</v>
      </c>
      <c r="D12" s="224">
        <v>2.3504209999999999</v>
      </c>
      <c r="E12" s="230">
        <v>2.9692859999999999</v>
      </c>
    </row>
    <row r="13" spans="2:17" ht="22.35" customHeight="1">
      <c r="B13" s="25"/>
      <c r="C13" s="78" t="s">
        <v>97</v>
      </c>
      <c r="D13" s="360">
        <v>28.460657000000001</v>
      </c>
      <c r="E13" s="361">
        <v>22.829149000000001</v>
      </c>
    </row>
    <row r="14" spans="2:17" s="222" customFormat="1" ht="22.35" customHeight="1" thickBot="1">
      <c r="B14" s="25"/>
      <c r="C14" s="362" t="s">
        <v>98</v>
      </c>
      <c r="D14" s="363">
        <v>25.426006999999998</v>
      </c>
      <c r="E14" s="364">
        <v>20.875895</v>
      </c>
      <c r="F14" s="2"/>
      <c r="G14" s="2"/>
      <c r="H14" s="2"/>
      <c r="I14" s="2"/>
      <c r="J14" s="2"/>
      <c r="K14" s="2"/>
      <c r="L14" s="2"/>
      <c r="M14" s="2"/>
      <c r="N14" s="2"/>
      <c r="O14" s="2"/>
      <c r="P14" s="2"/>
      <c r="Q14" s="365"/>
    </row>
    <row r="15" spans="2:17" ht="30" customHeight="1">
      <c r="B15" s="25"/>
      <c r="C15" s="3" t="s">
        <v>99</v>
      </c>
      <c r="E15" s="211"/>
    </row>
    <row r="16" spans="2:17"/>
    <row r="17" spans="2:8" ht="27">
      <c r="C17" s="235" t="s">
        <v>100</v>
      </c>
    </row>
    <row r="18" spans="2:8"/>
    <row r="19" spans="2:8" ht="22.5" thickBot="1">
      <c r="C19" s="74" t="s">
        <v>94</v>
      </c>
      <c r="D19" s="132">
        <v>2024</v>
      </c>
      <c r="E19" s="131">
        <v>2023</v>
      </c>
    </row>
    <row r="20" spans="2:8">
      <c r="B20" s="357" t="s">
        <v>9</v>
      </c>
      <c r="C20" s="2" t="s">
        <v>101</v>
      </c>
      <c r="D20" s="393">
        <v>0.36373217000000002</v>
      </c>
      <c r="E20" s="394">
        <v>0.41085700000000003</v>
      </c>
      <c r="G20" s="251"/>
      <c r="H20" s="251"/>
    </row>
    <row r="21" spans="2:8">
      <c r="B21" s="357" t="s">
        <v>9</v>
      </c>
      <c r="C21" s="2" t="s">
        <v>102</v>
      </c>
      <c r="D21" s="393">
        <v>0.19397241000000001</v>
      </c>
      <c r="E21" s="394">
        <v>0.21651100000000001</v>
      </c>
    </row>
    <row r="22" spans="2:8">
      <c r="B22" s="357" t="s">
        <v>9</v>
      </c>
      <c r="C22" s="2" t="s">
        <v>103</v>
      </c>
      <c r="D22" s="393">
        <v>0.50162200000000001</v>
      </c>
      <c r="E22" s="394">
        <v>0.50336099999999995</v>
      </c>
    </row>
    <row r="23" spans="2:8">
      <c r="B23" s="357" t="s">
        <v>9</v>
      </c>
      <c r="C23" s="2" t="s">
        <v>104</v>
      </c>
      <c r="D23" s="393">
        <v>0.29003400000000001</v>
      </c>
      <c r="E23" s="395">
        <v>0.43219000000000002</v>
      </c>
    </row>
    <row r="24" spans="2:8" ht="22.5" thickBot="1">
      <c r="B24" s="357" t="s">
        <v>9</v>
      </c>
      <c r="C24" s="68" t="s">
        <v>105</v>
      </c>
      <c r="D24" s="396">
        <v>0.11158008</v>
      </c>
      <c r="E24" s="397">
        <v>0.10560852</v>
      </c>
    </row>
    <row r="25" spans="2:8">
      <c r="C25" s="2" t="s">
        <v>106</v>
      </c>
    </row>
    <row r="26" spans="2:8"/>
    <row r="27" spans="2:8"/>
  </sheetData>
  <sheetProtection algorithmName="SHA-512" hashValue="KTcvAooBBeRVQaI5J1zMx9fTdR4lA5NT+Oa99tT5LgZmCyO9kSQA3Tk4c5iIIUZjiNJqNfen/Fkr24678cuNAg==" saltValue="bQmncC9h74AbOHxLNKLUdA==" spinCount="100000" sheet="1" objects="1" scenarios="1"/>
  <pageMargins left="0.7" right="0.7" top="0.75" bottom="0.75" header="0.3" footer="0.3"/>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E1AE1-BA6B-4CA6-8347-DFA894B4EDEA}">
  <sheetPr>
    <tabColor rgb="FFDC1928"/>
  </sheetPr>
  <dimension ref="A1:AK114"/>
  <sheetViews>
    <sheetView showGridLines="0" zoomScaleNormal="100" workbookViewId="0"/>
  </sheetViews>
  <sheetFormatPr defaultColWidth="0" defaultRowHeight="21.75" zeroHeight="1"/>
  <cols>
    <col min="1" max="2" width="8.85546875" style="2" customWidth="1"/>
    <col min="3" max="3" width="46.140625" style="2" bestFit="1" customWidth="1"/>
    <col min="4" max="6" width="13.5703125" style="2" bestFit="1" customWidth="1"/>
    <col min="7" max="7" width="15.85546875" style="2" bestFit="1" customWidth="1"/>
    <col min="8" max="8" width="13.5703125" style="2" bestFit="1" customWidth="1"/>
    <col min="9" max="10" width="13.140625" style="2" customWidth="1"/>
    <col min="11" max="13" width="13.140625" style="2" hidden="1" customWidth="1"/>
    <col min="14" max="14" width="11.42578125" style="2" hidden="1" customWidth="1"/>
    <col min="15" max="15" width="12.85546875" style="2" hidden="1" customWidth="1"/>
    <col min="16" max="17" width="11.85546875" style="2" hidden="1" customWidth="1"/>
    <col min="18" max="18" width="10" style="2" hidden="1" customWidth="1"/>
    <col min="19" max="19" width="9.140625" style="2" hidden="1" customWidth="1"/>
    <col min="20" max="20" width="8.85546875" style="2" hidden="1" customWidth="1"/>
    <col min="21" max="21" width="9.85546875" style="2" hidden="1" customWidth="1"/>
    <col min="22" max="22" width="10.140625" style="2" hidden="1" customWidth="1"/>
    <col min="23" max="23" width="9.85546875" style="2" hidden="1" customWidth="1"/>
    <col min="24" max="24" width="10.140625" style="2" hidden="1" customWidth="1"/>
    <col min="25" max="37" width="0" style="2" hidden="1" customWidth="1"/>
    <col min="38" max="16384" width="8.85546875" style="2" hidden="1"/>
  </cols>
  <sheetData>
    <row r="1" spans="1:37" s="13" customFormat="1" ht="44.1" customHeight="1"/>
    <row r="2" spans="1:37" ht="22.35" customHeight="1"/>
    <row r="3" spans="1:37" ht="22.35" customHeight="1">
      <c r="C3" s="2" t="s">
        <v>5</v>
      </c>
    </row>
    <row r="4" spans="1:37" ht="22.35" customHeight="1">
      <c r="C4" s="52" t="s">
        <v>6</v>
      </c>
    </row>
    <row r="5" spans="1:37" ht="22.35" customHeight="1">
      <c r="C5" s="52" t="s">
        <v>7</v>
      </c>
    </row>
    <row r="6" spans="1:37" ht="22.35" customHeight="1"/>
    <row r="7" spans="1:37" ht="30" customHeight="1">
      <c r="C7" s="235" t="s">
        <v>107</v>
      </c>
    </row>
    <row r="8" spans="1:37" ht="22.35" customHeight="1" thickBot="1">
      <c r="C8" s="82"/>
      <c r="D8" s="73">
        <v>2024</v>
      </c>
      <c r="E8" s="72">
        <v>2023</v>
      </c>
      <c r="F8" s="72">
        <v>2022</v>
      </c>
      <c r="G8" s="72">
        <v>2021</v>
      </c>
      <c r="H8" s="72">
        <v>2020</v>
      </c>
      <c r="I8" s="72">
        <v>2019</v>
      </c>
    </row>
    <row r="9" spans="1:37" ht="22.35" customHeight="1">
      <c r="B9" s="357"/>
      <c r="C9" s="281" t="s">
        <v>108</v>
      </c>
      <c r="D9" s="253">
        <f>SUM(D10:D13)</f>
        <v>121612.86014149751</v>
      </c>
      <c r="E9" s="252">
        <v>122973.87535788922</v>
      </c>
      <c r="F9" s="252">
        <v>131025.58963460563</v>
      </c>
      <c r="G9" s="252">
        <v>135938.5769234703</v>
      </c>
      <c r="H9" s="252">
        <v>125923.2119799838</v>
      </c>
      <c r="I9" s="252">
        <v>120273.84107526175</v>
      </c>
      <c r="K9" s="168"/>
      <c r="Z9" s="374"/>
      <c r="AA9" s="374"/>
      <c r="AB9" s="374"/>
      <c r="AC9" s="374"/>
      <c r="AD9" s="374"/>
    </row>
    <row r="10" spans="1:37" ht="22.35" customHeight="1">
      <c r="C10" s="80" t="s">
        <v>109</v>
      </c>
      <c r="D10" s="255">
        <v>4978.6737069999999</v>
      </c>
      <c r="E10" s="254">
        <v>5169.9126794656877</v>
      </c>
      <c r="F10" s="254">
        <v>5035.1041241435296</v>
      </c>
      <c r="G10" s="254">
        <v>5393.6863188896195</v>
      </c>
      <c r="H10" s="254">
        <v>5631</v>
      </c>
      <c r="I10" s="254">
        <v>5360.2724999999991</v>
      </c>
    </row>
    <row r="11" spans="1:37" ht="22.35" customHeight="1">
      <c r="B11" s="357"/>
      <c r="C11" s="80" t="s">
        <v>110</v>
      </c>
      <c r="D11" s="255">
        <v>5799.3972701105004</v>
      </c>
      <c r="E11" s="254">
        <v>6081.8141844240017</v>
      </c>
      <c r="F11" s="254">
        <v>6682</v>
      </c>
      <c r="G11" s="254">
        <v>6127.4726734369387</v>
      </c>
      <c r="H11" s="254">
        <v>6732.3184110507309</v>
      </c>
      <c r="I11" s="254">
        <v>5723.3301883406712</v>
      </c>
    </row>
    <row r="12" spans="1:37" ht="22.35" customHeight="1">
      <c r="B12" s="357"/>
      <c r="C12" s="80" t="s">
        <v>111</v>
      </c>
      <c r="D12" s="255">
        <v>106318.981092656</v>
      </c>
      <c r="E12" s="254">
        <v>106438.54358039706</v>
      </c>
      <c r="F12" s="254">
        <v>114578</v>
      </c>
      <c r="G12" s="254">
        <v>119194.0895030996</v>
      </c>
      <c r="H12" s="254">
        <v>106808.20100265092</v>
      </c>
      <c r="I12" s="254">
        <v>101940.78671718892</v>
      </c>
    </row>
    <row r="13" spans="1:37" ht="22.35" customHeight="1">
      <c r="B13" s="357"/>
      <c r="C13" s="80" t="s">
        <v>112</v>
      </c>
      <c r="D13" s="255">
        <v>4515.8080717310004</v>
      </c>
      <c r="E13" s="254">
        <v>5283.6049136024658</v>
      </c>
      <c r="F13" s="254">
        <v>4731.1300441931489</v>
      </c>
      <c r="G13" s="254">
        <v>5223.328428044153</v>
      </c>
      <c r="H13" s="254">
        <v>6751.692566282145</v>
      </c>
      <c r="I13" s="254">
        <v>7250</v>
      </c>
    </row>
    <row r="14" spans="1:37" ht="22.35" customHeight="1">
      <c r="A14" s="1"/>
      <c r="B14" s="357"/>
      <c r="C14" s="282" t="s">
        <v>113</v>
      </c>
      <c r="D14" s="257">
        <f>D15</f>
        <v>65203</v>
      </c>
      <c r="E14" s="256">
        <v>84467</v>
      </c>
      <c r="F14" s="256">
        <v>112210</v>
      </c>
      <c r="G14" s="256">
        <v>112905</v>
      </c>
      <c r="H14" s="256">
        <v>129607</v>
      </c>
      <c r="I14" s="256">
        <v>143770</v>
      </c>
      <c r="K14" s="416"/>
    </row>
    <row r="15" spans="1:37" ht="22.35" customHeight="1">
      <c r="B15" s="357" t="s">
        <v>9</v>
      </c>
      <c r="C15" s="80" t="s">
        <v>114</v>
      </c>
      <c r="D15" s="258">
        <v>65203</v>
      </c>
      <c r="E15" s="254">
        <v>84467</v>
      </c>
      <c r="F15" s="254">
        <v>112210</v>
      </c>
      <c r="G15" s="254">
        <v>112905</v>
      </c>
      <c r="H15" s="254">
        <v>129607</v>
      </c>
      <c r="I15" s="254">
        <v>143770</v>
      </c>
      <c r="K15" s="401"/>
    </row>
    <row r="16" spans="1:37" ht="22.35" customHeight="1">
      <c r="B16" s="357"/>
      <c r="C16" s="80" t="s">
        <v>115</v>
      </c>
      <c r="D16" s="258">
        <v>106115.78336636983</v>
      </c>
      <c r="E16" s="254">
        <v>114706.98771584123</v>
      </c>
      <c r="F16" s="254">
        <v>128628.09515291864</v>
      </c>
      <c r="G16" s="254">
        <v>133087</v>
      </c>
      <c r="H16" s="254">
        <v>138644.30290000004</v>
      </c>
      <c r="I16" s="254">
        <v>152180.69009999998</v>
      </c>
      <c r="K16" s="401"/>
      <c r="Z16" s="377"/>
      <c r="AA16" s="377"/>
      <c r="AB16" s="377"/>
      <c r="AC16" s="377"/>
      <c r="AD16" s="377"/>
      <c r="AF16" s="377"/>
      <c r="AG16" s="377"/>
      <c r="AH16" s="377"/>
      <c r="AI16" s="377"/>
      <c r="AJ16" s="377"/>
      <c r="AK16" s="377"/>
    </row>
    <row r="17" spans="2:37" ht="22.35" customHeight="1">
      <c r="B17" s="357"/>
      <c r="C17" s="282" t="s">
        <v>116</v>
      </c>
      <c r="D17" s="257">
        <v>655123.27473661804</v>
      </c>
      <c r="E17" s="256">
        <v>658641.19757105398</v>
      </c>
      <c r="F17" s="256">
        <v>724050</v>
      </c>
      <c r="G17" s="256">
        <v>695358</v>
      </c>
      <c r="H17" s="256">
        <v>678271</v>
      </c>
      <c r="I17" s="256">
        <v>703322</v>
      </c>
      <c r="K17" s="417"/>
      <c r="Z17" s="269"/>
      <c r="AA17" s="269"/>
      <c r="AB17" s="269"/>
      <c r="AC17" s="269"/>
      <c r="AD17" s="269"/>
      <c r="AF17" s="269"/>
      <c r="AG17" s="374"/>
      <c r="AH17" s="374"/>
      <c r="AI17" s="374"/>
      <c r="AJ17" s="374"/>
      <c r="AK17" s="374"/>
    </row>
    <row r="18" spans="2:37" ht="22.35" customHeight="1">
      <c r="B18" s="357"/>
      <c r="C18" s="80" t="s">
        <v>117</v>
      </c>
      <c r="D18" s="255">
        <v>41668.829639148498</v>
      </c>
      <c r="E18" s="254">
        <v>42881.668781766479</v>
      </c>
      <c r="F18" s="254">
        <v>45269.59359289748</v>
      </c>
      <c r="G18" s="254">
        <v>48991.69954764696</v>
      </c>
      <c r="H18" s="254">
        <v>47340.871374595037</v>
      </c>
      <c r="I18" s="254">
        <v>47607.594031328597</v>
      </c>
      <c r="M18" s="269"/>
      <c r="Z18" s="269"/>
      <c r="AA18" s="269"/>
      <c r="AB18" s="269"/>
      <c r="AC18" s="269"/>
      <c r="AD18" s="269"/>
      <c r="AE18" s="269"/>
      <c r="AF18" s="269"/>
      <c r="AG18" s="269"/>
    </row>
    <row r="19" spans="2:37" ht="22.35" customHeight="1">
      <c r="B19" s="357"/>
      <c r="C19" s="80" t="s">
        <v>118</v>
      </c>
      <c r="D19" s="255">
        <v>269085.21168586798</v>
      </c>
      <c r="E19" s="254">
        <v>287714.82428553939</v>
      </c>
      <c r="F19" s="254">
        <v>301592.17080222984</v>
      </c>
      <c r="G19" s="254">
        <v>288286.420164679</v>
      </c>
      <c r="H19" s="254">
        <v>260638.73284347952</v>
      </c>
      <c r="I19" s="254">
        <v>257131.01888656584</v>
      </c>
      <c r="Z19" s="269"/>
      <c r="AA19" s="269"/>
      <c r="AB19" s="269"/>
      <c r="AC19" s="269"/>
      <c r="AD19" s="269"/>
      <c r="AE19" s="269"/>
      <c r="AF19" s="269"/>
      <c r="AG19" s="269"/>
    </row>
    <row r="20" spans="2:37" ht="22.35" customHeight="1">
      <c r="B20" s="357"/>
      <c r="C20" s="80" t="s">
        <v>119</v>
      </c>
      <c r="D20" s="255">
        <v>259561</v>
      </c>
      <c r="E20" s="254">
        <v>235455.69995965163</v>
      </c>
      <c r="F20" s="254">
        <v>275621.15037499153</v>
      </c>
      <c r="G20" s="254">
        <v>253973</v>
      </c>
      <c r="H20" s="254">
        <v>270938</v>
      </c>
      <c r="I20" s="254">
        <v>295602</v>
      </c>
      <c r="Z20" s="269"/>
      <c r="AA20" s="269"/>
      <c r="AB20" s="269"/>
      <c r="AC20" s="269"/>
      <c r="AD20" s="269"/>
      <c r="AE20" s="269"/>
      <c r="AF20" s="269"/>
      <c r="AG20" s="269"/>
    </row>
    <row r="21" spans="2:37" ht="22.35" customHeight="1">
      <c r="B21" s="357"/>
      <c r="C21" s="80" t="s">
        <v>120</v>
      </c>
      <c r="D21" s="255">
        <v>8265.1571439970012</v>
      </c>
      <c r="E21" s="254">
        <v>8074.6032235145858</v>
      </c>
      <c r="F21" s="254">
        <v>7486.3923395043576</v>
      </c>
      <c r="G21" s="254">
        <v>9707.5811489305597</v>
      </c>
      <c r="H21" s="254">
        <v>9139.4736220760278</v>
      </c>
      <c r="I21" s="254">
        <v>9894.1552220379817</v>
      </c>
      <c r="Z21" s="269"/>
      <c r="AA21" s="269"/>
      <c r="AB21" s="269"/>
      <c r="AC21" s="269"/>
      <c r="AD21" s="269"/>
      <c r="AE21" s="269"/>
      <c r="AF21" s="269"/>
      <c r="AG21" s="269"/>
      <c r="AH21" s="374"/>
      <c r="AI21" s="374"/>
      <c r="AJ21" s="374"/>
      <c r="AK21" s="374"/>
    </row>
    <row r="22" spans="2:37" ht="22.35" customHeight="1">
      <c r="B22" s="357"/>
      <c r="C22" s="80" t="s">
        <v>121</v>
      </c>
      <c r="D22" s="255">
        <v>715.72285986730765</v>
      </c>
      <c r="E22" s="254">
        <v>401</v>
      </c>
      <c r="F22" s="254">
        <v>782.63269861297488</v>
      </c>
      <c r="G22" s="254">
        <v>2361.9617867081147</v>
      </c>
      <c r="H22" s="254">
        <v>1778</v>
      </c>
      <c r="I22" s="254">
        <v>2354</v>
      </c>
      <c r="Z22" s="269"/>
      <c r="AA22" s="269"/>
      <c r="AB22" s="269"/>
      <c r="AC22" s="269"/>
      <c r="AD22" s="269"/>
      <c r="AE22" s="269"/>
      <c r="AF22" s="269"/>
      <c r="AG22" s="269"/>
    </row>
    <row r="23" spans="2:37" ht="22.35" customHeight="1">
      <c r="B23" s="357"/>
      <c r="C23" s="80" t="s">
        <v>122</v>
      </c>
      <c r="D23" s="255">
        <v>1408.0383323409992</v>
      </c>
      <c r="E23" s="254">
        <v>1861.6318048000001</v>
      </c>
      <c r="F23" s="254">
        <v>1033.8369359999999</v>
      </c>
      <c r="G23" s="254">
        <v>583.66398325498585</v>
      </c>
      <c r="H23" s="254">
        <v>1810.7669900001454</v>
      </c>
      <c r="I23" s="254">
        <v>3761.4197095193226</v>
      </c>
      <c r="Z23" s="269"/>
      <c r="AA23" s="269"/>
      <c r="AB23" s="269"/>
      <c r="AC23" s="269"/>
      <c r="AD23" s="269"/>
      <c r="AE23" s="269"/>
      <c r="AF23" s="269"/>
      <c r="AG23" s="269"/>
    </row>
    <row r="24" spans="2:37" ht="22.35" customHeight="1">
      <c r="B24" s="357"/>
      <c r="C24" s="80" t="s">
        <v>123</v>
      </c>
      <c r="D24" s="255">
        <v>389.60777334099998</v>
      </c>
      <c r="E24" s="254">
        <v>483.38523429999998</v>
      </c>
      <c r="F24" s="254">
        <v>54.250343030000003</v>
      </c>
      <c r="G24" s="254">
        <v>4.6500107126000003</v>
      </c>
      <c r="H24" s="254">
        <v>1011.8322929999979</v>
      </c>
      <c r="I24" s="254">
        <v>296.95606450523576</v>
      </c>
      <c r="Z24" s="269"/>
      <c r="AA24" s="269"/>
      <c r="AB24" s="269"/>
      <c r="AC24" s="269"/>
      <c r="AD24" s="269"/>
      <c r="AE24" s="269"/>
      <c r="AF24" s="269"/>
      <c r="AG24" s="269"/>
    </row>
    <row r="25" spans="2:37" ht="22.35" customHeight="1">
      <c r="B25" s="357"/>
      <c r="C25" s="366" t="s">
        <v>124</v>
      </c>
      <c r="D25" s="258">
        <v>16816.907302055319</v>
      </c>
      <c r="E25" s="254">
        <v>17550.811845681725</v>
      </c>
      <c r="F25" s="254">
        <v>19467.088083019313</v>
      </c>
      <c r="G25" s="254">
        <v>18942.759288901369</v>
      </c>
      <c r="H25" s="254">
        <v>20509.488316183721</v>
      </c>
      <c r="I25" s="254">
        <v>21879.988097419846</v>
      </c>
      <c r="Z25" s="269"/>
      <c r="AA25" s="269"/>
      <c r="AB25" s="269"/>
      <c r="AC25" s="269"/>
      <c r="AD25" s="269"/>
      <c r="AE25" s="269"/>
      <c r="AF25" s="269"/>
      <c r="AG25" s="269"/>
    </row>
    <row r="26" spans="2:37" ht="22.35" customHeight="1">
      <c r="B26" s="357"/>
      <c r="C26" s="80" t="s">
        <v>125</v>
      </c>
      <c r="D26" s="258">
        <v>9016.8000000000011</v>
      </c>
      <c r="E26" s="254">
        <v>10674.572435800017</v>
      </c>
      <c r="F26" s="254">
        <v>14860.94492</v>
      </c>
      <c r="G26" s="254">
        <v>14175.603640000003</v>
      </c>
      <c r="H26" s="254">
        <v>13050.93672</v>
      </c>
      <c r="I26" s="254">
        <v>12533.208240000002</v>
      </c>
      <c r="L26" s="269"/>
      <c r="M26" s="269"/>
      <c r="Z26" s="269"/>
      <c r="AA26" s="269"/>
      <c r="AB26" s="269"/>
      <c r="AC26" s="269"/>
      <c r="AD26" s="269"/>
      <c r="AE26" s="269"/>
      <c r="AF26" s="269"/>
      <c r="AG26" s="269"/>
    </row>
    <row r="27" spans="2:37" ht="22.35" customHeight="1">
      <c r="B27" s="357"/>
      <c r="C27" s="80" t="s">
        <v>126</v>
      </c>
      <c r="D27" s="375">
        <f>32660-1</f>
        <v>32659</v>
      </c>
      <c r="E27" s="376">
        <f>40969-2</f>
        <v>40967</v>
      </c>
      <c r="F27" s="376">
        <f>44176+1</f>
        <v>44177</v>
      </c>
      <c r="G27" s="376">
        <f>44565-2</f>
        <v>44563</v>
      </c>
      <c r="H27" s="376">
        <v>39650</v>
      </c>
      <c r="I27" s="376">
        <f>39888+1</f>
        <v>39889</v>
      </c>
      <c r="O27" s="400"/>
      <c r="Z27" s="269"/>
      <c r="AA27" s="269"/>
      <c r="AB27" s="269"/>
      <c r="AC27" s="269"/>
      <c r="AD27" s="269"/>
      <c r="AE27" s="269"/>
      <c r="AF27" s="269"/>
      <c r="AG27" s="269"/>
    </row>
    <row r="28" spans="2:37" ht="22.35" customHeight="1">
      <c r="B28" s="357"/>
      <c r="C28" s="367" t="s">
        <v>127</v>
      </c>
      <c r="D28" s="255">
        <v>15536</v>
      </c>
      <c r="E28" s="353">
        <v>12574</v>
      </c>
      <c r="F28" s="353">
        <v>13705</v>
      </c>
      <c r="G28" s="353">
        <v>13766</v>
      </c>
      <c r="H28" s="353">
        <v>12403</v>
      </c>
      <c r="I28" s="353">
        <v>12373</v>
      </c>
      <c r="Z28" s="269"/>
      <c r="AA28" s="269"/>
      <c r="AB28" s="269"/>
      <c r="AC28" s="269"/>
      <c r="AD28" s="269"/>
      <c r="AE28" s="269"/>
      <c r="AF28" s="269"/>
      <c r="AG28" s="269"/>
    </row>
    <row r="29" spans="2:37" ht="22.35" customHeight="1">
      <c r="B29" s="357" t="s">
        <v>9</v>
      </c>
      <c r="C29" s="282" t="s">
        <v>128</v>
      </c>
      <c r="D29" s="257">
        <f>SUM(D9,D14,D17)</f>
        <v>841939.1348781155</v>
      </c>
      <c r="E29" s="256">
        <v>866082</v>
      </c>
      <c r="F29" s="256">
        <v>967286</v>
      </c>
      <c r="G29" s="256">
        <v>944202</v>
      </c>
      <c r="H29" s="256">
        <v>933801</v>
      </c>
      <c r="I29" s="256">
        <v>967366</v>
      </c>
      <c r="K29" s="168"/>
      <c r="L29" s="401"/>
      <c r="M29" s="401"/>
      <c r="N29" s="402"/>
    </row>
    <row r="30" spans="2:37" ht="22.35" customHeight="1">
      <c r="C30" s="283" t="s">
        <v>129</v>
      </c>
      <c r="D30" s="259"/>
      <c r="E30" s="254"/>
      <c r="F30" s="254"/>
      <c r="G30" s="254"/>
      <c r="H30" s="254"/>
      <c r="I30" s="254"/>
    </row>
    <row r="31" spans="2:37" ht="22.35" customHeight="1">
      <c r="B31" s="357" t="s">
        <v>9</v>
      </c>
      <c r="C31" s="80" t="s">
        <v>130</v>
      </c>
      <c r="D31" s="255">
        <v>2335988.5915182019</v>
      </c>
      <c r="E31" s="254">
        <v>2374037.4756550319</v>
      </c>
      <c r="F31" s="254">
        <v>2534823.327894832</v>
      </c>
      <c r="G31" s="254">
        <v>2586760.153336626</v>
      </c>
      <c r="H31" s="254">
        <v>2466232.8225808698</v>
      </c>
      <c r="I31" s="254">
        <v>2431787.5720116189</v>
      </c>
    </row>
    <row r="32" spans="2:37" ht="22.35" customHeight="1">
      <c r="B32" s="357" t="s">
        <v>9</v>
      </c>
      <c r="C32" s="80" t="s">
        <v>131</v>
      </c>
      <c r="D32" s="255">
        <v>47298.666990297665</v>
      </c>
      <c r="E32" s="254">
        <v>30469.162250951998</v>
      </c>
      <c r="F32" s="254">
        <v>23983.705000861421</v>
      </c>
      <c r="G32" s="254">
        <v>21383.6473152</v>
      </c>
      <c r="H32" s="254">
        <v>16645.441101479999</v>
      </c>
      <c r="I32" s="254">
        <v>17001.2709</v>
      </c>
    </row>
    <row r="33" spans="2:9" ht="22.35" customHeight="1">
      <c r="C33" s="366" t="s">
        <v>132</v>
      </c>
      <c r="D33" s="255">
        <v>19603</v>
      </c>
      <c r="E33" s="254">
        <v>14833</v>
      </c>
      <c r="F33" s="254">
        <v>8647</v>
      </c>
      <c r="G33" s="254">
        <v>0</v>
      </c>
      <c r="H33" s="254">
        <v>0</v>
      </c>
      <c r="I33" s="254">
        <v>0</v>
      </c>
    </row>
    <row r="34" spans="2:9">
      <c r="B34" s="357"/>
      <c r="C34" s="368" t="s">
        <v>133</v>
      </c>
      <c r="D34" s="255">
        <v>27630</v>
      </c>
      <c r="E34" s="254">
        <v>16969</v>
      </c>
      <c r="F34" s="254">
        <v>3425</v>
      </c>
      <c r="G34" s="254">
        <v>14741</v>
      </c>
      <c r="H34" s="254">
        <v>5199</v>
      </c>
      <c r="I34" s="254">
        <v>74</v>
      </c>
    </row>
    <row r="35" spans="2:9" ht="22.35" customHeight="1" thickBot="1">
      <c r="B35" s="357"/>
      <c r="C35" s="81" t="s">
        <v>134</v>
      </c>
      <c r="D35" s="261">
        <v>393437</v>
      </c>
      <c r="E35" s="260">
        <v>398681.96407731448</v>
      </c>
      <c r="F35" s="260">
        <v>384686.72</v>
      </c>
      <c r="G35" s="260">
        <v>376580.62</v>
      </c>
      <c r="H35" s="260">
        <v>421829.02</v>
      </c>
      <c r="I35" s="260">
        <v>471959.27390000003</v>
      </c>
    </row>
    <row r="36" spans="2:9" ht="30" customHeight="1">
      <c r="C36" s="453" t="s">
        <v>135</v>
      </c>
      <c r="D36" s="453"/>
      <c r="E36" s="453"/>
      <c r="F36" s="453"/>
      <c r="G36" s="453"/>
      <c r="H36" s="453"/>
      <c r="I36" s="453"/>
    </row>
    <row r="37" spans="2:9" ht="30" customHeight="1">
      <c r="C37" s="454"/>
      <c r="D37" s="454"/>
      <c r="E37" s="454"/>
      <c r="F37" s="454"/>
      <c r="G37" s="454"/>
      <c r="H37" s="454"/>
      <c r="I37" s="454"/>
    </row>
    <row r="38" spans="2:9" ht="30" customHeight="1">
      <c r="C38" s="454"/>
      <c r="D38" s="454"/>
      <c r="E38" s="454"/>
      <c r="F38" s="454"/>
      <c r="G38" s="454"/>
      <c r="H38" s="454"/>
      <c r="I38" s="454"/>
    </row>
    <row r="39" spans="2:9" ht="30" customHeight="1">
      <c r="C39" s="5"/>
      <c r="D39" s="269"/>
      <c r="E39" s="374"/>
      <c r="F39" s="374"/>
      <c r="G39" s="374"/>
      <c r="H39" s="374"/>
      <c r="I39" s="374"/>
    </row>
    <row r="40" spans="2:9" ht="30" customHeight="1">
      <c r="B40" s="25"/>
      <c r="C40" s="71" t="s">
        <v>136</v>
      </c>
    </row>
    <row r="41" spans="2:9" ht="22.35" customHeight="1" thickBot="1">
      <c r="B41" s="25"/>
    </row>
    <row r="42" spans="2:9" ht="22.35" customHeight="1">
      <c r="B42" s="25"/>
      <c r="C42" s="284" t="s">
        <v>137</v>
      </c>
      <c r="D42" s="79" t="s">
        <v>138</v>
      </c>
      <c r="E42" s="79" t="s">
        <v>139</v>
      </c>
      <c r="F42" s="79" t="s">
        <v>140</v>
      </c>
      <c r="G42" s="79" t="s">
        <v>21</v>
      </c>
    </row>
    <row r="43" spans="2:9" ht="22.35" customHeight="1">
      <c r="B43" s="25"/>
      <c r="C43" s="2" t="s">
        <v>750</v>
      </c>
      <c r="D43" s="135" t="s">
        <v>22</v>
      </c>
      <c r="E43" s="265">
        <v>106144</v>
      </c>
      <c r="F43" s="135">
        <v>11586</v>
      </c>
      <c r="G43" s="332">
        <v>117730</v>
      </c>
    </row>
    <row r="44" spans="2:9" ht="22.35" customHeight="1">
      <c r="B44" s="25"/>
      <c r="C44" s="2" t="s">
        <v>141</v>
      </c>
      <c r="D44" s="266">
        <v>4979</v>
      </c>
      <c r="E44" s="266" t="s">
        <v>22</v>
      </c>
      <c r="F44" s="266">
        <v>872</v>
      </c>
      <c r="G44" s="333">
        <v>5851</v>
      </c>
    </row>
    <row r="45" spans="2:9" ht="22.35" customHeight="1">
      <c r="B45" s="25"/>
      <c r="C45" s="2" t="s">
        <v>142</v>
      </c>
      <c r="D45" s="266" t="s">
        <v>22</v>
      </c>
      <c r="E45" s="266" t="s">
        <v>22</v>
      </c>
      <c r="F45" s="266">
        <v>9016</v>
      </c>
      <c r="G45" s="333">
        <v>9016</v>
      </c>
    </row>
    <row r="46" spans="2:9" ht="22.35" customHeight="1">
      <c r="B46" s="25"/>
      <c r="C46" s="2" t="s">
        <v>143</v>
      </c>
      <c r="D46" s="266">
        <v>0</v>
      </c>
      <c r="E46" s="266" t="s">
        <v>22</v>
      </c>
      <c r="F46" s="266" t="s">
        <v>22</v>
      </c>
      <c r="G46" s="333">
        <v>0</v>
      </c>
    </row>
    <row r="47" spans="2:9" ht="22.35" customHeight="1">
      <c r="B47" s="25"/>
      <c r="C47" s="2" t="s">
        <v>144</v>
      </c>
      <c r="D47" s="266">
        <v>110624</v>
      </c>
      <c r="E47" s="266" t="s">
        <v>22</v>
      </c>
      <c r="F47" s="266">
        <v>27232</v>
      </c>
      <c r="G47" s="333">
        <v>137857</v>
      </c>
    </row>
    <row r="48" spans="2:9" ht="22.35" customHeight="1">
      <c r="B48" s="25"/>
      <c r="C48" s="2" t="s">
        <v>751</v>
      </c>
      <c r="D48" s="266" t="s">
        <v>22</v>
      </c>
      <c r="E48" s="266" t="s">
        <v>22</v>
      </c>
      <c r="F48" s="266">
        <v>1072</v>
      </c>
      <c r="G48" s="333">
        <v>1072</v>
      </c>
    </row>
    <row r="49" spans="2:7" ht="22.35" customHeight="1">
      <c r="B49" s="25"/>
      <c r="C49" s="2" t="s">
        <v>145</v>
      </c>
      <c r="D49" s="266" t="s">
        <v>22</v>
      </c>
      <c r="E49" s="266" t="s">
        <v>22</v>
      </c>
      <c r="F49" s="266">
        <v>0</v>
      </c>
      <c r="G49" s="333">
        <v>0</v>
      </c>
    </row>
    <row r="50" spans="2:7" ht="22.35" customHeight="1">
      <c r="B50" s="25"/>
      <c r="C50" s="2" t="s">
        <v>146</v>
      </c>
      <c r="D50" s="266" t="s">
        <v>22</v>
      </c>
      <c r="E50" s="266" t="s">
        <v>22</v>
      </c>
      <c r="F50" s="266">
        <v>494</v>
      </c>
      <c r="G50" s="333">
        <v>494</v>
      </c>
    </row>
    <row r="51" spans="2:7" ht="22.35" customHeight="1">
      <c r="B51" s="25"/>
      <c r="C51" s="2" t="s">
        <v>147</v>
      </c>
      <c r="D51" s="266">
        <v>6011</v>
      </c>
      <c r="E51" s="266" t="s">
        <v>22</v>
      </c>
      <c r="F51" s="266">
        <v>1985</v>
      </c>
      <c r="G51" s="333">
        <v>7995</v>
      </c>
    </row>
    <row r="52" spans="2:7" ht="22.35" customHeight="1" thickBot="1">
      <c r="B52" s="25"/>
      <c r="C52" s="362" t="s">
        <v>749</v>
      </c>
      <c r="D52" s="163">
        <v>121613</v>
      </c>
      <c r="E52" s="445">
        <v>106144</v>
      </c>
      <c r="F52" s="445">
        <v>52257</v>
      </c>
      <c r="G52" s="163">
        <v>280014</v>
      </c>
    </row>
    <row r="53" spans="2:7" ht="33.950000000000003" customHeight="1">
      <c r="B53" s="25"/>
      <c r="C53" s="455" t="s">
        <v>747</v>
      </c>
      <c r="D53" s="456"/>
      <c r="E53" s="456"/>
      <c r="F53" s="456"/>
      <c r="G53" s="456"/>
    </row>
    <row r="54" spans="2:7" ht="38.450000000000003" customHeight="1">
      <c r="B54" s="25"/>
      <c r="C54" s="457" t="s">
        <v>745</v>
      </c>
      <c r="D54" s="458"/>
      <c r="E54" s="458"/>
      <c r="F54" s="458"/>
      <c r="G54" s="458"/>
    </row>
    <row r="55" spans="2:7" ht="22.35" customHeight="1">
      <c r="B55" s="25"/>
      <c r="C55" s="459" t="s">
        <v>746</v>
      </c>
      <c r="D55" s="460"/>
      <c r="E55" s="460"/>
      <c r="F55" s="460"/>
      <c r="G55" s="460"/>
    </row>
    <row r="56" spans="2:7" ht="53.1" customHeight="1">
      <c r="B56" s="25"/>
      <c r="C56" s="461" t="s">
        <v>755</v>
      </c>
      <c r="D56" s="461"/>
      <c r="E56" s="461"/>
      <c r="F56" s="461"/>
      <c r="G56" s="461"/>
    </row>
    <row r="57" spans="2:7">
      <c r="B57" s="25"/>
      <c r="C57" s="462"/>
      <c r="D57" s="462"/>
      <c r="E57" s="462"/>
      <c r="F57" s="462"/>
      <c r="G57" s="462"/>
    </row>
    <row r="58" spans="2:7" ht="49.7" customHeight="1">
      <c r="B58" s="25"/>
      <c r="C58" s="462"/>
      <c r="D58" s="462"/>
      <c r="E58" s="462"/>
      <c r="F58" s="462"/>
      <c r="G58" s="462"/>
    </row>
    <row r="59" spans="2:7" ht="78" customHeight="1">
      <c r="B59" s="25"/>
      <c r="C59" s="462" t="s">
        <v>748</v>
      </c>
      <c r="D59" s="462"/>
      <c r="E59" s="462"/>
      <c r="F59" s="462"/>
      <c r="G59" s="462"/>
    </row>
    <row r="60" spans="2:7">
      <c r="B60" s="25"/>
      <c r="C60" s="462"/>
      <c r="D60" s="462"/>
      <c r="E60" s="462"/>
      <c r="F60" s="462"/>
      <c r="G60" s="462"/>
    </row>
    <row r="61" spans="2:7" ht="30" customHeight="1">
      <c r="B61" s="25"/>
      <c r="C61" s="71" t="s">
        <v>148</v>
      </c>
    </row>
    <row r="62" spans="2:7" ht="22.35" customHeight="1" thickBot="1">
      <c r="B62" s="25"/>
    </row>
    <row r="63" spans="2:7" ht="39.6" customHeight="1">
      <c r="B63" s="25"/>
      <c r="C63" s="262"/>
      <c r="D63" s="79" t="s">
        <v>139</v>
      </c>
      <c r="E63" s="79" t="s">
        <v>140</v>
      </c>
      <c r="F63" s="79" t="s">
        <v>21</v>
      </c>
      <c r="G63" s="444" t="s">
        <v>149</v>
      </c>
    </row>
    <row r="64" spans="2:7" ht="22.35" customHeight="1">
      <c r="B64" s="25"/>
      <c r="C64" s="2" t="s">
        <v>150</v>
      </c>
      <c r="D64" s="231">
        <v>106144</v>
      </c>
      <c r="E64" s="231">
        <v>11586</v>
      </c>
      <c r="F64" s="332">
        <v>117730</v>
      </c>
      <c r="G64" s="439">
        <v>1</v>
      </c>
    </row>
    <row r="65" spans="2:12" ht="22.35" customHeight="1">
      <c r="B65" s="25"/>
      <c r="C65" s="2" t="s">
        <v>151</v>
      </c>
      <c r="D65" s="135">
        <v>65203</v>
      </c>
      <c r="E65" s="135">
        <v>8050</v>
      </c>
      <c r="F65" s="332">
        <v>73253</v>
      </c>
      <c r="G65" s="440" t="s">
        <v>760</v>
      </c>
    </row>
    <row r="66" spans="2:12" ht="22.35" customHeight="1">
      <c r="B66" s="25"/>
      <c r="C66" s="2" t="s">
        <v>152</v>
      </c>
      <c r="D66" s="83" t="s">
        <v>186</v>
      </c>
      <c r="E66" s="83" t="s">
        <v>186</v>
      </c>
      <c r="F66" s="146" t="s">
        <v>186</v>
      </c>
      <c r="G66" s="439">
        <v>0.5</v>
      </c>
    </row>
    <row r="67" spans="2:12" ht="22.35" customHeight="1">
      <c r="B67" s="25"/>
      <c r="C67" s="442" t="s">
        <v>752</v>
      </c>
      <c r="D67" s="83" t="s">
        <v>186</v>
      </c>
      <c r="E67" s="83" t="s">
        <v>186</v>
      </c>
      <c r="F67" s="146" t="s">
        <v>186</v>
      </c>
      <c r="G67" s="439">
        <v>0.18</v>
      </c>
    </row>
    <row r="68" spans="2:12" ht="22.35" customHeight="1" thickBot="1">
      <c r="B68" s="25"/>
      <c r="C68" s="443" t="s">
        <v>753</v>
      </c>
      <c r="D68" s="84" t="s">
        <v>186</v>
      </c>
      <c r="E68" s="84" t="s">
        <v>186</v>
      </c>
      <c r="F68" s="334" t="s">
        <v>186</v>
      </c>
      <c r="G68" s="441">
        <v>0.31</v>
      </c>
    </row>
    <row r="69" spans="2:12" ht="39.6" customHeight="1">
      <c r="B69" s="48"/>
      <c r="C69" s="463" t="s">
        <v>756</v>
      </c>
      <c r="D69" s="463"/>
      <c r="E69" s="463"/>
      <c r="F69" s="463"/>
      <c r="G69" s="463"/>
      <c r="H69" s="29"/>
      <c r="I69" s="29"/>
      <c r="J69" s="29"/>
      <c r="K69" s="29"/>
      <c r="L69" s="29"/>
    </row>
    <row r="70" spans="2:12" ht="60" customHeight="1">
      <c r="B70" s="48"/>
      <c r="C70" s="464" t="s">
        <v>759</v>
      </c>
      <c r="D70" s="464"/>
      <c r="E70" s="464"/>
      <c r="F70" s="464"/>
      <c r="G70" s="464"/>
      <c r="H70" s="29"/>
      <c r="I70" s="29"/>
      <c r="J70" s="29"/>
      <c r="K70" s="29"/>
      <c r="L70" s="29"/>
    </row>
    <row r="71" spans="2:12" ht="45" customHeight="1">
      <c r="B71" s="48"/>
      <c r="C71" s="464" t="s">
        <v>757</v>
      </c>
      <c r="D71" s="464"/>
      <c r="E71" s="464"/>
      <c r="F71" s="464"/>
      <c r="G71" s="464"/>
      <c r="H71" s="29"/>
      <c r="I71" s="29"/>
      <c r="J71" s="29"/>
      <c r="K71" s="29"/>
      <c r="L71" s="29"/>
    </row>
    <row r="72" spans="2:12" ht="57.95" customHeight="1">
      <c r="B72" s="48"/>
      <c r="C72" s="454" t="s">
        <v>758</v>
      </c>
      <c r="D72" s="454"/>
      <c r="E72" s="454"/>
      <c r="F72" s="454"/>
      <c r="G72" s="454"/>
      <c r="H72" s="449"/>
      <c r="I72" s="449"/>
      <c r="J72" s="449"/>
      <c r="K72" s="449"/>
      <c r="L72" s="449"/>
    </row>
    <row r="73" spans="2:12" ht="30" customHeight="1">
      <c r="B73" s="49"/>
      <c r="C73" s="449"/>
      <c r="D73" s="449"/>
      <c r="E73" s="449"/>
      <c r="F73" s="449"/>
      <c r="G73" s="449"/>
      <c r="H73" s="449"/>
      <c r="I73" s="449"/>
      <c r="J73" s="449"/>
      <c r="K73" s="449"/>
      <c r="L73" s="449"/>
    </row>
    <row r="74" spans="2:12" ht="30" customHeight="1">
      <c r="B74" s="49"/>
      <c r="C74" s="71" t="s">
        <v>153</v>
      </c>
    </row>
    <row r="75" spans="2:12" ht="22.35" customHeight="1" thickBot="1">
      <c r="B75" s="49"/>
      <c r="C75" s="218"/>
      <c r="D75" s="219">
        <v>2024</v>
      </c>
      <c r="E75" s="219">
        <v>2023</v>
      </c>
      <c r="F75" s="219">
        <v>2022</v>
      </c>
      <c r="G75" s="219">
        <v>2021</v>
      </c>
      <c r="H75" s="219">
        <v>2020</v>
      </c>
      <c r="I75" s="219">
        <v>2019</v>
      </c>
    </row>
    <row r="76" spans="2:12" ht="22.35" customHeight="1">
      <c r="B76" s="357" t="s">
        <v>9</v>
      </c>
      <c r="C76" s="263" t="s">
        <v>154</v>
      </c>
      <c r="D76" s="87">
        <v>6936</v>
      </c>
      <c r="E76" s="86">
        <v>8211.2095660000123</v>
      </c>
      <c r="F76" s="86">
        <v>11315</v>
      </c>
      <c r="G76" s="86">
        <v>10753</v>
      </c>
      <c r="H76" s="86">
        <v>9615</v>
      </c>
      <c r="I76" s="86">
        <v>9381</v>
      </c>
    </row>
    <row r="77" spans="2:12" ht="22.35" customHeight="1">
      <c r="B77" s="357" t="s">
        <v>9</v>
      </c>
      <c r="C77" s="263" t="s">
        <v>733</v>
      </c>
      <c r="D77" s="87">
        <v>17314</v>
      </c>
      <c r="E77" s="86">
        <v>17872.869555999976</v>
      </c>
      <c r="F77" s="86">
        <v>19885</v>
      </c>
      <c r="G77" s="86">
        <v>13538</v>
      </c>
      <c r="H77" s="86">
        <v>10654</v>
      </c>
      <c r="I77" s="86">
        <v>10476</v>
      </c>
      <c r="L77" s="46"/>
    </row>
    <row r="78" spans="2:12" ht="22.35" customHeight="1" thickBot="1">
      <c r="B78" s="357" t="s">
        <v>9</v>
      </c>
      <c r="C78" s="264" t="s">
        <v>155</v>
      </c>
      <c r="D78" s="369">
        <v>0.71397938144329898</v>
      </c>
      <c r="E78" s="280">
        <v>0.68520224434243238</v>
      </c>
      <c r="F78" s="280">
        <v>0.63733974358974355</v>
      </c>
      <c r="G78" s="280">
        <v>0.55732575851138277</v>
      </c>
      <c r="H78" s="280">
        <v>0.52563027283043073</v>
      </c>
      <c r="I78" s="280">
        <v>0.5275721408067684</v>
      </c>
    </row>
    <row r="79" spans="2:12" ht="30" customHeight="1"/>
    <row r="80" spans="2:12" ht="30" customHeight="1">
      <c r="B80" s="17"/>
      <c r="C80" s="71" t="s">
        <v>156</v>
      </c>
    </row>
    <row r="81" spans="2:17" ht="22.35" customHeight="1" thickBot="1"/>
    <row r="82" spans="2:17" ht="61.5">
      <c r="C82" s="300"/>
      <c r="D82" s="85" t="s">
        <v>157</v>
      </c>
      <c r="E82" s="85" t="s">
        <v>158</v>
      </c>
    </row>
    <row r="83" spans="2:17" ht="22.35" customHeight="1">
      <c r="C83" s="64" t="s">
        <v>159</v>
      </c>
      <c r="D83" s="91">
        <v>8.9456546185510202E-2</v>
      </c>
      <c r="E83" s="91">
        <v>0.54785646004791277</v>
      </c>
    </row>
    <row r="84" spans="2:17" ht="22.35" customHeight="1">
      <c r="C84" s="2" t="s">
        <v>160</v>
      </c>
      <c r="D84" s="90">
        <v>0.31105476469240068</v>
      </c>
      <c r="E84" s="90">
        <v>0.15252212320649713</v>
      </c>
    </row>
    <row r="85" spans="2:17" ht="22.35" customHeight="1">
      <c r="C85" s="2" t="s">
        <v>161</v>
      </c>
      <c r="D85" s="90">
        <v>0.40921807122366216</v>
      </c>
      <c r="E85" s="90">
        <v>0.15845547615082056</v>
      </c>
    </row>
    <row r="86" spans="2:17" ht="22.35" customHeight="1" thickBot="1">
      <c r="C86" s="68" t="s">
        <v>162</v>
      </c>
      <c r="D86" s="370">
        <v>0.190270617898427</v>
      </c>
      <c r="E86" s="370">
        <v>0.14116594059476956</v>
      </c>
    </row>
    <row r="87" spans="2:17" ht="30" customHeight="1">
      <c r="B87" s="47"/>
      <c r="C87" s="47"/>
      <c r="D87" s="47"/>
      <c r="E87" s="47"/>
      <c r="F87" s="47"/>
      <c r="G87" s="47"/>
      <c r="H87" s="47"/>
      <c r="I87" s="47"/>
      <c r="J87" s="47"/>
      <c r="K87" s="47"/>
      <c r="L87" s="47"/>
      <c r="M87" s="47"/>
      <c r="N87" s="47"/>
      <c r="O87" s="47"/>
      <c r="P87" s="47"/>
      <c r="Q87" s="47"/>
    </row>
    <row r="88" spans="2:17" ht="30" customHeight="1">
      <c r="B88" s="47"/>
      <c r="C88" s="71" t="s">
        <v>163</v>
      </c>
      <c r="D88" s="47"/>
      <c r="E88" s="47"/>
      <c r="F88" s="47"/>
      <c r="G88" s="47"/>
      <c r="H88" s="47"/>
      <c r="I88" s="47"/>
      <c r="J88" s="47"/>
      <c r="K88" s="47"/>
      <c r="L88" s="47"/>
      <c r="M88" s="47"/>
      <c r="N88" s="47"/>
      <c r="O88" s="47"/>
      <c r="P88" s="47"/>
      <c r="Q88" s="47"/>
    </row>
    <row r="89" spans="2:17" ht="22.5" thickBot="1">
      <c r="B89" s="47"/>
      <c r="C89" s="74"/>
      <c r="D89" s="74"/>
      <c r="E89" s="74"/>
      <c r="F89" s="17"/>
      <c r="G89" s="17"/>
      <c r="H89" s="17"/>
      <c r="I89" s="17"/>
      <c r="J89" s="17"/>
      <c r="K89" s="17"/>
      <c r="L89" s="17"/>
      <c r="M89" s="17"/>
    </row>
    <row r="90" spans="2:17" ht="41.25">
      <c r="B90" s="47"/>
      <c r="C90" s="302"/>
      <c r="D90" s="446" t="s">
        <v>164</v>
      </c>
      <c r="E90" s="447" t="s">
        <v>165</v>
      </c>
      <c r="G90" s="304"/>
      <c r="I90" s="304"/>
      <c r="J90" s="304"/>
      <c r="K90" s="304"/>
      <c r="L90" s="304"/>
      <c r="M90" s="17"/>
    </row>
    <row r="91" spans="2:17">
      <c r="C91" s="78" t="s">
        <v>159</v>
      </c>
      <c r="D91" s="354">
        <v>0.98888428039580567</v>
      </c>
      <c r="E91" s="306">
        <v>1</v>
      </c>
      <c r="G91" s="17"/>
      <c r="H91" s="17"/>
      <c r="I91" s="17"/>
      <c r="J91" s="17"/>
      <c r="K91" s="17"/>
      <c r="L91" s="17"/>
      <c r="M91" s="17"/>
    </row>
    <row r="92" spans="2:17">
      <c r="C92" s="301" t="s">
        <v>166</v>
      </c>
      <c r="D92" s="373">
        <v>0.98882616189566053</v>
      </c>
      <c r="E92" s="373">
        <v>0.99993854980820307</v>
      </c>
      <c r="G92" s="17"/>
      <c r="H92" s="305"/>
      <c r="I92" s="371"/>
      <c r="J92" s="17"/>
      <c r="K92" s="17"/>
      <c r="L92" s="17"/>
      <c r="M92" s="17"/>
    </row>
    <row r="93" spans="2:17">
      <c r="C93" s="301" t="s">
        <v>167</v>
      </c>
      <c r="D93" s="373">
        <v>0</v>
      </c>
      <c r="E93" s="373">
        <v>0</v>
      </c>
      <c r="G93" s="17"/>
      <c r="H93" s="17"/>
      <c r="I93" s="17"/>
      <c r="J93" s="17"/>
      <c r="K93" s="17"/>
      <c r="L93" s="17"/>
      <c r="M93" s="17"/>
    </row>
    <row r="94" spans="2:17">
      <c r="C94" s="301" t="s">
        <v>168</v>
      </c>
      <c r="D94" s="373">
        <v>0</v>
      </c>
      <c r="E94" s="373">
        <v>0</v>
      </c>
      <c r="H94" s="17"/>
      <c r="I94" s="17"/>
      <c r="J94" s="17"/>
      <c r="K94" s="17"/>
      <c r="L94" s="17"/>
      <c r="M94" s="17"/>
    </row>
    <row r="95" spans="2:17">
      <c r="C95" s="301" t="s">
        <v>169</v>
      </c>
      <c r="D95" s="373">
        <v>5.8118500145194636E-5</v>
      </c>
      <c r="E95" s="373">
        <v>6.145019179702904E-5</v>
      </c>
      <c r="G95" s="17"/>
      <c r="H95" s="17"/>
      <c r="I95" s="17"/>
      <c r="J95" s="17"/>
      <c r="K95" s="17"/>
      <c r="L95" s="17"/>
      <c r="M95" s="17"/>
    </row>
    <row r="96" spans="2:17">
      <c r="C96" s="78" t="s">
        <v>160</v>
      </c>
      <c r="D96" s="354">
        <v>0.793539700401523</v>
      </c>
      <c r="E96" s="306">
        <v>1</v>
      </c>
      <c r="G96" s="17"/>
      <c r="H96" s="17"/>
      <c r="I96" s="17"/>
      <c r="J96" s="17"/>
      <c r="K96" s="17"/>
      <c r="L96" s="17"/>
      <c r="M96" s="17"/>
    </row>
    <row r="97" spans="3:13">
      <c r="C97" s="301" t="s">
        <v>166</v>
      </c>
      <c r="D97" s="373">
        <v>0</v>
      </c>
      <c r="E97" s="373">
        <v>0</v>
      </c>
      <c r="G97" s="17"/>
      <c r="H97" s="17"/>
      <c r="I97" s="17"/>
      <c r="J97" s="17"/>
      <c r="K97" s="17"/>
      <c r="L97" s="17"/>
      <c r="M97" s="17"/>
    </row>
    <row r="98" spans="3:13">
      <c r="C98" s="301" t="s">
        <v>167</v>
      </c>
      <c r="D98" s="158">
        <v>1.6783021086014704E-2</v>
      </c>
      <c r="E98" s="158">
        <v>2.0985042900787718E-2</v>
      </c>
      <c r="G98" s="17"/>
      <c r="I98" s="17"/>
      <c r="J98" s="17"/>
      <c r="K98" s="17"/>
      <c r="L98" s="17"/>
      <c r="M98" s="17"/>
    </row>
    <row r="99" spans="3:13">
      <c r="C99" s="301" t="s">
        <v>168</v>
      </c>
      <c r="D99" s="158">
        <v>0.77210129546148998</v>
      </c>
      <c r="E99" s="158">
        <v>0.97220818941856313</v>
      </c>
      <c r="G99" s="17"/>
      <c r="H99" s="17"/>
      <c r="I99" s="17"/>
      <c r="J99" s="17"/>
      <c r="K99" s="17"/>
      <c r="L99" s="17"/>
      <c r="M99" s="17"/>
    </row>
    <row r="100" spans="3:13">
      <c r="C100" s="301" t="s">
        <v>169</v>
      </c>
      <c r="D100" s="158">
        <v>4.6553838540182805E-3</v>
      </c>
      <c r="E100" s="158" t="s">
        <v>734</v>
      </c>
      <c r="G100" s="17"/>
      <c r="H100" s="17"/>
      <c r="I100" s="17"/>
      <c r="J100" s="17"/>
      <c r="K100" s="17"/>
      <c r="L100" s="17"/>
      <c r="M100" s="17"/>
    </row>
    <row r="101" spans="3:13">
      <c r="C101" s="78" t="s">
        <v>161</v>
      </c>
      <c r="D101" s="354">
        <v>0.41524419824403747</v>
      </c>
      <c r="E101" s="307">
        <v>1</v>
      </c>
      <c r="G101" s="17"/>
      <c r="H101" s="17"/>
      <c r="I101" s="17"/>
      <c r="J101" s="17"/>
      <c r="K101" s="17"/>
      <c r="L101" s="17"/>
      <c r="M101" s="17"/>
    </row>
    <row r="102" spans="3:13">
      <c r="C102" s="301" t="s">
        <v>166</v>
      </c>
      <c r="D102" s="158">
        <v>8.5545581929611925E-3</v>
      </c>
      <c r="E102" s="158">
        <v>4.1668222457745478E-2</v>
      </c>
      <c r="G102" s="17"/>
      <c r="H102" s="17"/>
      <c r="I102" s="17"/>
      <c r="J102" s="17"/>
      <c r="K102" s="17"/>
      <c r="L102" s="17"/>
      <c r="M102" s="17"/>
    </row>
    <row r="103" spans="3:13">
      <c r="C103" s="301" t="s">
        <v>167</v>
      </c>
      <c r="D103" s="158">
        <v>0.40656476124184515</v>
      </c>
      <c r="E103" s="158">
        <v>0.95306782055842354</v>
      </c>
      <c r="G103" s="17"/>
      <c r="H103" s="17"/>
      <c r="I103" s="17"/>
      <c r="J103" s="17"/>
      <c r="K103" s="17"/>
      <c r="L103" s="17"/>
      <c r="M103" s="17"/>
    </row>
    <row r="104" spans="3:13">
      <c r="C104" s="301" t="s">
        <v>168</v>
      </c>
      <c r="D104" s="158">
        <v>1.3627236003629805E-5</v>
      </c>
      <c r="E104" s="158">
        <v>5.1248925172965457E-3</v>
      </c>
      <c r="G104" s="17"/>
      <c r="H104" s="17"/>
      <c r="I104" s="17"/>
      <c r="J104" s="17"/>
      <c r="K104" s="17"/>
      <c r="L104" s="17"/>
      <c r="M104" s="17"/>
    </row>
    <row r="105" spans="3:13">
      <c r="C105" s="301" t="s">
        <v>169</v>
      </c>
      <c r="D105" s="158">
        <v>1.1125157322752444E-4</v>
      </c>
      <c r="E105" s="158">
        <v>1.3906446653440556E-4</v>
      </c>
      <c r="G105" s="17"/>
      <c r="H105" s="17"/>
      <c r="I105" s="17"/>
      <c r="J105" s="17"/>
      <c r="K105" s="17"/>
      <c r="L105" s="17"/>
      <c r="M105" s="17"/>
    </row>
    <row r="106" spans="3:13">
      <c r="C106" s="78" t="s">
        <v>162</v>
      </c>
      <c r="D106" s="354">
        <v>0.4034679493041825</v>
      </c>
      <c r="E106" s="307">
        <v>1</v>
      </c>
      <c r="G106" s="17"/>
      <c r="H106" s="17"/>
      <c r="I106" s="17"/>
      <c r="J106" s="17"/>
      <c r="K106" s="17"/>
      <c r="L106" s="17"/>
      <c r="M106" s="17"/>
    </row>
    <row r="107" spans="3:13">
      <c r="C107" s="301" t="s">
        <v>166</v>
      </c>
      <c r="D107" s="88">
        <v>0.18967284912550847</v>
      </c>
      <c r="E107" s="88">
        <v>0.23095357807141628</v>
      </c>
      <c r="G107" s="17"/>
      <c r="H107" s="17"/>
      <c r="I107" s="17"/>
      <c r="J107" s="17"/>
      <c r="K107" s="17"/>
      <c r="L107" s="17"/>
      <c r="M107" s="17"/>
    </row>
    <row r="108" spans="3:13">
      <c r="C108" s="301" t="s">
        <v>167</v>
      </c>
      <c r="D108" s="88">
        <v>0.1194638734177617</v>
      </c>
      <c r="E108" s="88">
        <v>0.47010296329020018</v>
      </c>
      <c r="G108" s="17"/>
      <c r="H108" s="17"/>
      <c r="I108" s="17"/>
      <c r="J108" s="17"/>
      <c r="K108" s="17"/>
      <c r="L108" s="17"/>
      <c r="M108" s="17"/>
    </row>
    <row r="109" spans="3:13">
      <c r="C109" s="301" t="s">
        <v>168</v>
      </c>
      <c r="D109" s="88">
        <v>9.4156886744660939E-2</v>
      </c>
      <c r="E109" s="88">
        <v>0.29871406388015803</v>
      </c>
      <c r="G109" s="17"/>
      <c r="H109" s="17"/>
      <c r="I109" s="17"/>
      <c r="J109" s="17"/>
      <c r="K109" s="17"/>
      <c r="L109" s="17"/>
      <c r="M109" s="17"/>
    </row>
    <row r="110" spans="3:13" ht="22.5" thickBot="1">
      <c r="C110" s="303" t="s">
        <v>169</v>
      </c>
      <c r="D110" s="89">
        <v>1.7434001625136545E-4</v>
      </c>
      <c r="E110" s="89">
        <v>2.2939475822548086E-4</v>
      </c>
      <c r="G110" s="17"/>
      <c r="H110" s="17"/>
      <c r="I110" s="17"/>
      <c r="J110" s="17"/>
      <c r="K110" s="17"/>
      <c r="L110" s="17"/>
      <c r="M110" s="17"/>
    </row>
    <row r="111" spans="3:13"/>
    <row r="112" spans="3:13"/>
    <row r="113"/>
    <row r="114"/>
  </sheetData>
  <sheetProtection algorithmName="SHA-512" hashValue="f5COojE1Zlo9dizKyLB1Qs7Wt5IuAesVDbCcY1yZGXITJTUmo8P9HfC7cGjPdRphXJ+QSIVQExJmzi1Dre7Lqg==" saltValue="CqJi1JultoYIo3NVfMK3Wg==" spinCount="100000" sheet="1" objects="1" scenarios="1"/>
  <mergeCells count="10">
    <mergeCell ref="C59:G60"/>
    <mergeCell ref="C69:G69"/>
    <mergeCell ref="C70:G70"/>
    <mergeCell ref="C71:G71"/>
    <mergeCell ref="C72:G72"/>
    <mergeCell ref="C36:I38"/>
    <mergeCell ref="C53:G53"/>
    <mergeCell ref="C54:G54"/>
    <mergeCell ref="C55:G55"/>
    <mergeCell ref="C56:G5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E8C58-0406-461D-9A5E-B318BD85E627}">
  <sheetPr>
    <tabColor rgb="FFDC1928"/>
  </sheetPr>
  <dimension ref="A1:L70"/>
  <sheetViews>
    <sheetView showGridLines="0" zoomScaleNormal="100" workbookViewId="0"/>
  </sheetViews>
  <sheetFormatPr defaultColWidth="0" defaultRowHeight="21.75" zeroHeight="1"/>
  <cols>
    <col min="1" max="2" width="8.85546875" style="17" customWidth="1"/>
    <col min="3" max="3" width="73" style="17" bestFit="1" customWidth="1"/>
    <col min="4" max="4" width="10.5703125" style="17" bestFit="1" customWidth="1"/>
    <col min="5" max="5" width="14.140625" style="17" bestFit="1" customWidth="1"/>
    <col min="6" max="7" width="12.42578125" style="17" customWidth="1"/>
    <col min="8" max="8" width="16" style="17" customWidth="1"/>
    <col min="9" max="9" width="12.42578125" style="17" customWidth="1"/>
    <col min="10" max="10" width="8.85546875" style="17" customWidth="1"/>
    <col min="11" max="12" width="0" style="17" hidden="1" customWidth="1"/>
    <col min="13" max="16384" width="8.85546875" style="17" hidden="1"/>
  </cols>
  <sheetData>
    <row r="1" spans="3:8" s="13" customFormat="1" ht="44.1" customHeight="1"/>
    <row r="2" spans="3:8" ht="22.35" customHeight="1"/>
    <row r="3" spans="3:8" ht="22.35" customHeight="1">
      <c r="C3" s="2" t="s">
        <v>5</v>
      </c>
    </row>
    <row r="4" spans="3:8" ht="22.35" customHeight="1"/>
    <row r="5" spans="3:8" ht="30" customHeight="1">
      <c r="C5" s="235" t="s">
        <v>170</v>
      </c>
    </row>
    <row r="6" spans="3:8" ht="47.25" customHeight="1" thickBot="1">
      <c r="C6" s="389" t="s">
        <v>717</v>
      </c>
      <c r="D6" s="220"/>
      <c r="E6" s="465" t="s">
        <v>754</v>
      </c>
      <c r="F6" s="465"/>
      <c r="G6" s="465" t="s">
        <v>706</v>
      </c>
      <c r="H6" s="465"/>
    </row>
    <row r="7" spans="3:8" ht="22.35" customHeight="1">
      <c r="C7" s="382" t="s">
        <v>172</v>
      </c>
      <c r="D7" s="418">
        <v>0.94</v>
      </c>
      <c r="E7" s="419"/>
      <c r="F7" s="498">
        <v>0.97499999999999998</v>
      </c>
      <c r="G7" s="419"/>
      <c r="H7" s="419">
        <v>0.995</v>
      </c>
    </row>
    <row r="8" spans="3:8" ht="22.35" customHeight="1">
      <c r="C8" s="92" t="s">
        <v>707</v>
      </c>
      <c r="D8" s="420"/>
      <c r="E8" s="421"/>
      <c r="F8" s="421"/>
      <c r="G8" s="421"/>
      <c r="H8" s="421"/>
    </row>
    <row r="9" spans="3:8" ht="22.35" customHeight="1">
      <c r="C9" s="19" t="s">
        <v>708</v>
      </c>
      <c r="D9" s="422">
        <v>0.98</v>
      </c>
      <c r="E9" s="423"/>
      <c r="F9" s="424">
        <v>0.94710000000000005</v>
      </c>
      <c r="G9" s="421"/>
      <c r="H9" s="158" t="s">
        <v>22</v>
      </c>
    </row>
    <row r="10" spans="3:8" ht="22.35" customHeight="1">
      <c r="C10" s="19" t="s">
        <v>709</v>
      </c>
      <c r="D10" s="422">
        <v>0.98</v>
      </c>
      <c r="E10" s="425"/>
      <c r="F10" s="158" t="s">
        <v>22</v>
      </c>
      <c r="G10" s="421"/>
      <c r="H10" s="424">
        <v>0.98819999999999997</v>
      </c>
    </row>
    <row r="11" spans="3:8" ht="22.35" customHeight="1">
      <c r="C11" s="383" t="s">
        <v>710</v>
      </c>
      <c r="D11" s="499">
        <v>0.997</v>
      </c>
      <c r="E11" s="426"/>
      <c r="F11" s="427">
        <v>0.99980000000000002</v>
      </c>
      <c r="G11" s="426"/>
      <c r="H11" s="427">
        <v>0.99990000000000001</v>
      </c>
    </row>
    <row r="12" spans="3:8" ht="22.35" customHeight="1">
      <c r="C12" s="384" t="s">
        <v>711</v>
      </c>
      <c r="D12" s="428" t="s">
        <v>718</v>
      </c>
      <c r="E12" s="390"/>
      <c r="F12" s="391" t="s">
        <v>719</v>
      </c>
      <c r="G12" s="391"/>
      <c r="H12" s="392" t="s">
        <v>719</v>
      </c>
    </row>
    <row r="13" spans="3:8" ht="22.35" customHeight="1">
      <c r="C13" s="384" t="s">
        <v>171</v>
      </c>
      <c r="D13" s="429">
        <v>10000</v>
      </c>
      <c r="E13" s="430"/>
      <c r="F13" s="431">
        <v>14428</v>
      </c>
      <c r="G13" s="432"/>
      <c r="H13" s="431">
        <v>14004</v>
      </c>
    </row>
    <row r="14" spans="3:8" ht="22.35" customHeight="1">
      <c r="C14" s="92" t="s">
        <v>173</v>
      </c>
      <c r="E14" s="67"/>
      <c r="F14" s="67"/>
      <c r="G14" s="67"/>
      <c r="H14" s="67"/>
    </row>
    <row r="15" spans="3:8" ht="22.35" customHeight="1">
      <c r="C15" s="385" t="s">
        <v>712</v>
      </c>
      <c r="D15" s="433">
        <v>4000</v>
      </c>
      <c r="E15" s="67"/>
      <c r="F15" s="434">
        <v>4241</v>
      </c>
      <c r="G15" s="67"/>
      <c r="H15" s="434">
        <v>4198</v>
      </c>
    </row>
    <row r="16" spans="3:8" ht="22.35" customHeight="1">
      <c r="C16" s="386" t="s">
        <v>713</v>
      </c>
      <c r="D16" s="433">
        <v>2500</v>
      </c>
      <c r="E16" s="67"/>
      <c r="F16" s="434">
        <v>2491</v>
      </c>
      <c r="G16" s="67"/>
      <c r="H16" s="83" t="s">
        <v>22</v>
      </c>
    </row>
    <row r="17" spans="3:9">
      <c r="C17" s="385" t="s">
        <v>714</v>
      </c>
      <c r="D17" s="420">
        <v>0.9</v>
      </c>
      <c r="E17" s="421"/>
      <c r="F17" s="424">
        <v>0.93700000000000006</v>
      </c>
      <c r="G17" s="421"/>
      <c r="H17" s="83" t="s">
        <v>22</v>
      </c>
    </row>
    <row r="18" spans="3:9" ht="35.25" customHeight="1">
      <c r="C18" s="387" t="s">
        <v>720</v>
      </c>
      <c r="D18" s="420">
        <v>0.85</v>
      </c>
      <c r="E18" s="421"/>
      <c r="F18" s="421">
        <v>0.89</v>
      </c>
      <c r="G18" s="421"/>
      <c r="H18" s="83" t="s">
        <v>22</v>
      </c>
    </row>
    <row r="19" spans="3:9" ht="22.35" customHeight="1">
      <c r="C19" s="385" t="s">
        <v>715</v>
      </c>
      <c r="D19" s="433">
        <v>2500</v>
      </c>
      <c r="E19" s="67"/>
      <c r="F19" s="83" t="s">
        <v>22</v>
      </c>
      <c r="G19" s="67"/>
      <c r="H19" s="434">
        <v>2553</v>
      </c>
    </row>
    <row r="20" spans="3:9" ht="22.35" customHeight="1">
      <c r="C20" s="385" t="s">
        <v>721</v>
      </c>
      <c r="D20" s="420">
        <v>0.9</v>
      </c>
      <c r="E20" s="435"/>
      <c r="F20" s="83" t="s">
        <v>22</v>
      </c>
      <c r="G20" s="435"/>
      <c r="H20" s="424">
        <v>0.92</v>
      </c>
    </row>
    <row r="21" spans="3:9" ht="22.35" customHeight="1" thickBot="1">
      <c r="C21" s="388" t="s">
        <v>716</v>
      </c>
      <c r="D21" s="436">
        <v>0.85</v>
      </c>
      <c r="E21" s="437"/>
      <c r="F21" s="84" t="s">
        <v>22</v>
      </c>
      <c r="G21" s="437"/>
      <c r="H21" s="438">
        <v>0.89500000000000002</v>
      </c>
    </row>
    <row r="22" spans="3:9" ht="30" customHeight="1"/>
    <row r="23" spans="3:9" ht="30" customHeight="1">
      <c r="C23" s="235" t="s">
        <v>174</v>
      </c>
    </row>
    <row r="24" spans="3:9" ht="22.35" customHeight="1"/>
    <row r="25" spans="3:9" ht="22.35" customHeight="1" thickBot="1">
      <c r="C25" s="220" t="s">
        <v>175</v>
      </c>
      <c r="D25" s="267">
        <v>2024</v>
      </c>
      <c r="E25" s="219">
        <v>2023</v>
      </c>
      <c r="F25" s="219">
        <v>2022</v>
      </c>
      <c r="G25" s="219">
        <v>2021</v>
      </c>
      <c r="H25" s="218">
        <v>2020</v>
      </c>
      <c r="I25" s="508"/>
    </row>
    <row r="26" spans="3:9" ht="22.35" customHeight="1">
      <c r="C26" s="17" t="s">
        <v>176</v>
      </c>
      <c r="D26" s="500">
        <v>1706.1</v>
      </c>
      <c r="E26" s="31">
        <v>1710.4</v>
      </c>
      <c r="F26" s="31">
        <v>1783.1</v>
      </c>
      <c r="G26" s="31">
        <v>1794.4</v>
      </c>
      <c r="H26" s="32">
        <v>1996.4</v>
      </c>
      <c r="I26" s="507"/>
    </row>
    <row r="27" spans="3:9" ht="22.35" customHeight="1">
      <c r="C27" s="17" t="s">
        <v>177</v>
      </c>
      <c r="D27" s="500">
        <v>7423</v>
      </c>
      <c r="E27" s="31">
        <v>7254.8</v>
      </c>
      <c r="F27" s="31">
        <v>7190.8</v>
      </c>
      <c r="G27" s="31">
        <v>6479.3</v>
      </c>
      <c r="H27" s="32">
        <v>5502.8</v>
      </c>
      <c r="I27" s="507"/>
    </row>
    <row r="28" spans="3:9" ht="22.35" customHeight="1">
      <c r="C28" s="17" t="s">
        <v>178</v>
      </c>
      <c r="D28" s="500">
        <v>9217.7000000000007</v>
      </c>
      <c r="E28" s="31">
        <v>9167.4</v>
      </c>
      <c r="F28" s="31">
        <v>8918.7000000000007</v>
      </c>
      <c r="G28" s="31">
        <v>8174.4</v>
      </c>
      <c r="H28" s="32">
        <v>7447.5</v>
      </c>
      <c r="I28" s="507"/>
    </row>
    <row r="29" spans="3:9" ht="22.35" customHeight="1">
      <c r="C29" s="17" t="s">
        <v>179</v>
      </c>
      <c r="D29" s="379">
        <v>-88.5</v>
      </c>
      <c r="E29" s="31">
        <v>-200.3</v>
      </c>
      <c r="F29" s="31">
        <v>55.3</v>
      </c>
      <c r="G29" s="31">
        <v>100.7</v>
      </c>
      <c r="H29" s="32">
        <v>53.6</v>
      </c>
      <c r="I29" s="507"/>
    </row>
    <row r="30" spans="3:9" ht="22.35" customHeight="1">
      <c r="C30" s="17" t="s">
        <v>180</v>
      </c>
      <c r="D30" s="379">
        <v>-68.099999999999994</v>
      </c>
      <c r="E30" s="31">
        <v>-134.6</v>
      </c>
      <c r="F30" s="31">
        <v>49.5</v>
      </c>
      <c r="G30" s="31">
        <v>69.599999999999994</v>
      </c>
      <c r="H30" s="32">
        <v>42.9</v>
      </c>
      <c r="I30" s="507"/>
    </row>
    <row r="31" spans="3:9" ht="22.35" customHeight="1">
      <c r="C31" s="501" t="s">
        <v>181</v>
      </c>
      <c r="D31" s="502">
        <v>6121.8</v>
      </c>
      <c r="E31" s="503">
        <v>6353.5</v>
      </c>
      <c r="F31" s="503">
        <v>6293.4</v>
      </c>
      <c r="G31" s="503">
        <v>7064.9</v>
      </c>
      <c r="H31" s="510">
        <v>6785.3</v>
      </c>
      <c r="I31" s="507"/>
    </row>
    <row r="32" spans="3:9" ht="22.35" customHeight="1">
      <c r="C32" s="17" t="s">
        <v>182</v>
      </c>
      <c r="D32" s="379">
        <v>-3</v>
      </c>
      <c r="E32" s="31">
        <v>-5.5</v>
      </c>
      <c r="F32" s="31">
        <v>2</v>
      </c>
      <c r="G32" s="31">
        <v>3</v>
      </c>
      <c r="H32" s="32">
        <v>1.9</v>
      </c>
      <c r="I32" s="507"/>
    </row>
    <row r="33" spans="3:9" ht="22.35" customHeight="1">
      <c r="C33" s="17" t="s">
        <v>183</v>
      </c>
      <c r="D33" s="379">
        <v>-0.9</v>
      </c>
      <c r="E33" s="31">
        <v>-3.1</v>
      </c>
      <c r="F33" s="31">
        <v>1.7</v>
      </c>
      <c r="G33" s="31">
        <v>2.6</v>
      </c>
      <c r="H33" s="32">
        <v>2.1</v>
      </c>
      <c r="I33" s="507"/>
    </row>
    <row r="34" spans="3:9" ht="22.35" customHeight="1">
      <c r="C34" s="17" t="s">
        <v>184</v>
      </c>
      <c r="D34" s="67">
        <v>14.7</v>
      </c>
      <c r="E34" s="31">
        <v>18.899999999999999</v>
      </c>
      <c r="F34" s="31">
        <v>12</v>
      </c>
      <c r="G34" s="31">
        <v>15.7</v>
      </c>
      <c r="H34" s="32">
        <v>24.6</v>
      </c>
      <c r="I34" s="507"/>
    </row>
    <row r="35" spans="3:9" ht="22.35" customHeight="1">
      <c r="C35" s="17" t="s">
        <v>185</v>
      </c>
      <c r="D35" s="70" t="s">
        <v>186</v>
      </c>
      <c r="E35" s="32" t="s">
        <v>186</v>
      </c>
      <c r="F35" s="31">
        <v>32.1</v>
      </c>
      <c r="G35" s="31">
        <v>44.3</v>
      </c>
      <c r="H35" s="32">
        <v>27.9</v>
      </c>
      <c r="I35" s="507"/>
    </row>
    <row r="36" spans="3:9" ht="22.35" customHeight="1">
      <c r="C36" s="17" t="s">
        <v>187</v>
      </c>
      <c r="D36" s="70" t="s">
        <v>186</v>
      </c>
      <c r="E36" s="31">
        <v>21.8</v>
      </c>
      <c r="F36" s="31">
        <v>36.299999999999997</v>
      </c>
      <c r="G36" s="31">
        <v>46.2</v>
      </c>
      <c r="H36" s="32">
        <v>21</v>
      </c>
      <c r="I36" s="507"/>
    </row>
    <row r="37" spans="3:9" ht="22.35" customHeight="1">
      <c r="C37" s="17" t="s">
        <v>188</v>
      </c>
      <c r="D37" s="506">
        <v>447</v>
      </c>
      <c r="E37" s="31">
        <v>442.2</v>
      </c>
      <c r="F37" s="31">
        <v>348.5</v>
      </c>
      <c r="G37" s="31">
        <v>348.3</v>
      </c>
      <c r="H37" s="32">
        <v>393.3</v>
      </c>
      <c r="I37" s="507"/>
    </row>
    <row r="38" spans="3:9" ht="22.35" customHeight="1">
      <c r="C38" s="17" t="s">
        <v>189</v>
      </c>
      <c r="D38" s="67">
        <v>576.70000000000005</v>
      </c>
      <c r="E38" s="31">
        <v>547.79999999999995</v>
      </c>
      <c r="F38" s="31">
        <v>660.6</v>
      </c>
      <c r="G38" s="31">
        <v>571</v>
      </c>
      <c r="H38" s="32">
        <v>480.6</v>
      </c>
      <c r="I38" s="507"/>
    </row>
    <row r="39" spans="3:9" ht="22.35" customHeight="1">
      <c r="C39" s="504" t="s">
        <v>190</v>
      </c>
      <c r="D39" s="505">
        <v>306.10000000000002</v>
      </c>
      <c r="E39" s="503">
        <v>343.1</v>
      </c>
      <c r="F39" s="503">
        <v>427.2</v>
      </c>
      <c r="G39" s="503">
        <v>450</v>
      </c>
      <c r="H39" s="510">
        <v>316.10000000000002</v>
      </c>
      <c r="I39" s="507"/>
    </row>
    <row r="40" spans="3:9" ht="22.35" customHeight="1">
      <c r="C40" s="94" t="s">
        <v>191</v>
      </c>
      <c r="D40" s="67"/>
      <c r="H40" s="133"/>
      <c r="I40" s="509"/>
    </row>
    <row r="41" spans="3:9" ht="22.35" customHeight="1">
      <c r="C41" s="17" t="s">
        <v>192</v>
      </c>
      <c r="D41" s="67">
        <v>150</v>
      </c>
      <c r="E41" s="33">
        <v>120</v>
      </c>
      <c r="F41" s="33">
        <v>110</v>
      </c>
      <c r="G41" s="33">
        <v>110</v>
      </c>
      <c r="H41" s="511">
        <v>110</v>
      </c>
      <c r="I41" s="33"/>
    </row>
    <row r="42" spans="3:9" ht="22.35" customHeight="1">
      <c r="C42" s="17" t="s">
        <v>193</v>
      </c>
      <c r="D42" s="67">
        <v>60</v>
      </c>
      <c r="E42" s="33">
        <v>60</v>
      </c>
      <c r="F42" s="33">
        <v>60</v>
      </c>
      <c r="G42" s="34">
        <v>60</v>
      </c>
      <c r="H42" s="511">
        <v>60</v>
      </c>
      <c r="I42" s="33"/>
    </row>
    <row r="43" spans="3:9" ht="22.35" customHeight="1">
      <c r="C43" s="17" t="s">
        <v>194</v>
      </c>
      <c r="D43" s="67">
        <v>138.80000000000001</v>
      </c>
      <c r="E43" s="380">
        <v>133.69999999999999</v>
      </c>
      <c r="F43" s="380">
        <v>126.1</v>
      </c>
      <c r="G43" s="380">
        <v>118.8</v>
      </c>
      <c r="H43" s="512">
        <v>114.4</v>
      </c>
      <c r="I43" s="380"/>
    </row>
    <row r="44" spans="3:9" ht="22.35" customHeight="1" thickBot="1">
      <c r="C44" s="93" t="s">
        <v>195</v>
      </c>
      <c r="D44" s="69">
        <v>25</v>
      </c>
      <c r="E44" s="381">
        <v>9.1</v>
      </c>
      <c r="F44" s="96">
        <v>0</v>
      </c>
      <c r="G44" s="96">
        <v>0</v>
      </c>
      <c r="H44" s="513">
        <v>10</v>
      </c>
      <c r="I44" s="33"/>
    </row>
    <row r="45" spans="3:9" ht="22.35" customHeight="1"/>
    <row r="46" spans="3:9" ht="22.35" customHeight="1"/>
    <row r="50" spans="4:12" hidden="1">
      <c r="D50" s="4"/>
    </row>
    <row r="51" spans="4:12" hidden="1">
      <c r="D51" s="4"/>
      <c r="G51" s="35"/>
      <c r="H51" s="36"/>
      <c r="I51" s="36"/>
      <c r="J51" s="36"/>
      <c r="K51" s="36"/>
    </row>
    <row r="52" spans="4:12" hidden="1">
      <c r="D52" s="4"/>
      <c r="E52" s="36"/>
      <c r="F52" s="36"/>
    </row>
    <row r="53" spans="4:12" hidden="1">
      <c r="D53" s="4"/>
      <c r="E53" s="36"/>
      <c r="F53" s="36"/>
    </row>
    <row r="54" spans="4:12" hidden="1">
      <c r="D54" s="4"/>
    </row>
    <row r="55" spans="4:12" hidden="1">
      <c r="D55" s="4"/>
    </row>
    <row r="56" spans="4:12" hidden="1">
      <c r="D56" s="4"/>
      <c r="H56" s="36"/>
      <c r="I56" s="36"/>
      <c r="J56" s="36"/>
      <c r="K56" s="36"/>
      <c r="L56" s="36"/>
    </row>
    <row r="57" spans="4:12" hidden="1">
      <c r="D57" s="4"/>
    </row>
    <row r="58" spans="4:12" hidden="1">
      <c r="D58" s="4"/>
    </row>
    <row r="59" spans="4:12" hidden="1">
      <c r="D59" s="4"/>
    </row>
    <row r="60" spans="4:12" hidden="1">
      <c r="D60" s="4"/>
    </row>
    <row r="61" spans="4:12" hidden="1">
      <c r="D61" s="4"/>
    </row>
    <row r="62" spans="4:12" hidden="1">
      <c r="D62" s="4"/>
    </row>
    <row r="63" spans="4:12" hidden="1">
      <c r="D63" s="4"/>
    </row>
    <row r="64" spans="4:12" hidden="1">
      <c r="D64" s="4"/>
    </row>
    <row r="65" s="17" customFormat="1" hidden="1"/>
    <row r="66" s="17" customFormat="1" hidden="1"/>
    <row r="67" s="17" customFormat="1" hidden="1"/>
    <row r="68" s="17" customFormat="1" hidden="1"/>
    <row r="69" s="17" customFormat="1" hidden="1"/>
    <row r="70" s="17" customFormat="1" hidden="1"/>
  </sheetData>
  <sheetProtection algorithmName="SHA-512" hashValue="29MhzNn0bmAQsQvFFuzzkJSOjERibSzm2X3sBMhgnoAGAPY+YlOWVAw7qpJOu9fuf7WTjUIUy/09QLT+gRdzng==" saltValue="QoiBx0gJFMRxeK/Pmqm5qQ==" spinCount="100000" sheet="1" objects="1" scenarios="1"/>
  <mergeCells count="2">
    <mergeCell ref="E6:F6"/>
    <mergeCell ref="G6:H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65057-07B8-4C3B-9823-192884B88DB7}">
  <sheetPr>
    <tabColor rgb="FF7A7A80"/>
    <pageSetUpPr fitToPage="1"/>
  </sheetPr>
  <dimension ref="A1:AXR108"/>
  <sheetViews>
    <sheetView showGridLines="0" zoomScaleNormal="100" workbookViewId="0"/>
  </sheetViews>
  <sheetFormatPr defaultColWidth="0" defaultRowHeight="21.75" zeroHeight="1"/>
  <cols>
    <col min="1" max="2" width="8.85546875" style="2" customWidth="1"/>
    <col min="3" max="3" width="33.140625" style="2" bestFit="1" customWidth="1"/>
    <col min="4" max="4" width="16.85546875" style="2" bestFit="1" customWidth="1"/>
    <col min="5" max="5" width="148.42578125" style="2" customWidth="1"/>
    <col min="6" max="6" width="156" style="2" customWidth="1"/>
    <col min="7" max="7" width="7.85546875" style="2" customWidth="1"/>
    <col min="8" max="8" width="75.140625" style="2" hidden="1" customWidth="1"/>
    <col min="9" max="9" width="79.140625" style="2" hidden="1" customWidth="1"/>
    <col min="10" max="12" width="0" style="2" hidden="1" customWidth="1"/>
    <col min="13" max="13" width="8.85546875" style="2" hidden="1" customWidth="1"/>
    <col min="14" max="1318" width="0" style="2" hidden="1" customWidth="1"/>
    <col min="1319" max="16384" width="8.85546875" style="2" hidden="1"/>
  </cols>
  <sheetData>
    <row r="1" spans="3:19" s="13" customFormat="1" ht="44.1" customHeight="1"/>
    <row r="2" spans="3:19"/>
    <row r="3" spans="3:19" ht="27">
      <c r="C3" s="235" t="s">
        <v>196</v>
      </c>
      <c r="D3" s="1"/>
    </row>
    <row r="4" spans="3:19"/>
    <row r="5" spans="3:19">
      <c r="C5" s="448" t="s">
        <v>197</v>
      </c>
      <c r="D5" s="448"/>
      <c r="E5" s="448"/>
      <c r="F5" s="448"/>
      <c r="G5" s="448"/>
      <c r="H5" s="448"/>
      <c r="I5" s="448"/>
      <c r="J5" s="448"/>
      <c r="K5" s="448"/>
      <c r="L5" s="448"/>
      <c r="M5" s="448"/>
      <c r="N5" s="448"/>
      <c r="O5" s="448"/>
      <c r="P5" s="448"/>
      <c r="Q5" s="448"/>
      <c r="R5" s="448"/>
      <c r="S5" s="448"/>
    </row>
    <row r="6" spans="3:19">
      <c r="C6" s="52" t="s">
        <v>7</v>
      </c>
      <c r="D6" s="52"/>
      <c r="E6" s="63"/>
      <c r="F6" s="52"/>
      <c r="G6" s="52"/>
      <c r="H6" s="52"/>
      <c r="I6" s="52"/>
      <c r="J6" s="52"/>
      <c r="K6" s="52"/>
      <c r="L6" s="52"/>
      <c r="M6" s="52"/>
      <c r="N6" s="52"/>
      <c r="O6" s="52"/>
      <c r="P6" s="52"/>
      <c r="Q6" s="52"/>
      <c r="R6" s="52"/>
      <c r="S6" s="52"/>
    </row>
    <row r="7" spans="3:19">
      <c r="C7" s="52"/>
      <c r="D7" s="52"/>
      <c r="E7" s="63"/>
      <c r="F7" s="52"/>
      <c r="G7" s="52"/>
      <c r="H7" s="52"/>
      <c r="I7" s="52"/>
      <c r="J7" s="52"/>
      <c r="K7" s="52"/>
      <c r="L7" s="52"/>
      <c r="M7" s="52"/>
      <c r="N7" s="52"/>
      <c r="O7" s="52"/>
      <c r="P7" s="52"/>
      <c r="Q7" s="52"/>
      <c r="R7" s="52"/>
      <c r="S7" s="52"/>
    </row>
    <row r="8" spans="3:19">
      <c r="C8" s="54" t="s">
        <v>198</v>
      </c>
      <c r="D8" s="52"/>
      <c r="E8" s="52"/>
      <c r="F8" s="52"/>
      <c r="G8" s="52"/>
      <c r="H8" s="52"/>
      <c r="I8" s="52"/>
      <c r="J8" s="52"/>
      <c r="K8" s="52"/>
      <c r="L8" s="52"/>
      <c r="M8" s="52"/>
      <c r="N8" s="52"/>
      <c r="O8" s="52"/>
      <c r="P8" s="52"/>
      <c r="Q8" s="52"/>
      <c r="R8" s="52"/>
      <c r="S8" s="52"/>
    </row>
    <row r="9" spans="3:19">
      <c r="C9" s="52" t="s">
        <v>199</v>
      </c>
      <c r="D9" s="52"/>
      <c r="E9" s="52"/>
      <c r="F9" s="52"/>
      <c r="G9" s="52"/>
      <c r="H9" s="52"/>
      <c r="I9" s="52"/>
      <c r="J9" s="52"/>
      <c r="K9" s="52"/>
      <c r="L9" s="52"/>
      <c r="M9" s="52"/>
      <c r="N9" s="52"/>
      <c r="O9" s="52"/>
      <c r="P9" s="52"/>
      <c r="Q9" s="52"/>
      <c r="R9" s="52"/>
      <c r="S9" s="52"/>
    </row>
    <row r="10" spans="3:19">
      <c r="C10" s="52" t="s">
        <v>200</v>
      </c>
      <c r="D10" s="52"/>
      <c r="E10" s="52"/>
      <c r="F10" s="52"/>
      <c r="G10" s="52"/>
      <c r="H10" s="52"/>
      <c r="I10" s="52"/>
      <c r="J10" s="52"/>
      <c r="K10" s="52"/>
      <c r="L10" s="52"/>
      <c r="M10" s="52"/>
      <c r="N10" s="52"/>
      <c r="O10" s="52"/>
      <c r="P10" s="52"/>
      <c r="Q10" s="52"/>
      <c r="R10" s="52"/>
      <c r="S10" s="52"/>
    </row>
    <row r="11" spans="3:19">
      <c r="C11" s="52"/>
      <c r="D11" s="52"/>
      <c r="E11" s="52"/>
      <c r="F11" s="52"/>
      <c r="G11" s="52"/>
      <c r="H11" s="52"/>
      <c r="I11" s="52"/>
      <c r="J11" s="52"/>
      <c r="K11" s="52"/>
      <c r="L11" s="52"/>
      <c r="M11" s="52"/>
      <c r="N11" s="52"/>
      <c r="O11" s="52"/>
      <c r="P11" s="52"/>
      <c r="Q11" s="52"/>
      <c r="R11" s="52"/>
      <c r="S11" s="52"/>
    </row>
    <row r="12" spans="3:19">
      <c r="C12" s="14" t="s">
        <v>201</v>
      </c>
      <c r="D12" s="14"/>
      <c r="E12" s="13"/>
      <c r="F12" s="13"/>
    </row>
    <row r="13" spans="3:19">
      <c r="C13" s="51" t="s">
        <v>202</v>
      </c>
      <c r="D13" s="51" t="s">
        <v>203</v>
      </c>
      <c r="E13" s="51" t="s">
        <v>204</v>
      </c>
      <c r="F13" s="8" t="s">
        <v>205</v>
      </c>
      <c r="G13" s="1"/>
    </row>
    <row r="14" spans="3:19" s="3" customFormat="1" ht="90.6" customHeight="1">
      <c r="C14" s="7" t="s">
        <v>206</v>
      </c>
      <c r="D14" s="7" t="s">
        <v>207</v>
      </c>
      <c r="E14" s="217" t="s">
        <v>208</v>
      </c>
      <c r="F14" s="214" t="s">
        <v>209</v>
      </c>
    </row>
    <row r="15" spans="3:19" s="3" customFormat="1" ht="87">
      <c r="C15" s="7" t="s">
        <v>210</v>
      </c>
      <c r="D15" s="7" t="s">
        <v>207</v>
      </c>
      <c r="E15" s="213" t="s">
        <v>211</v>
      </c>
      <c r="F15" s="214" t="s">
        <v>212</v>
      </c>
      <c r="G15" s="16"/>
    </row>
    <row r="16" spans="3:19" s="3" customFormat="1" ht="65.25">
      <c r="C16" s="7" t="s">
        <v>213</v>
      </c>
      <c r="D16" s="7" t="s">
        <v>207</v>
      </c>
      <c r="E16" s="213" t="s">
        <v>214</v>
      </c>
      <c r="F16" s="214" t="s">
        <v>215</v>
      </c>
    </row>
    <row r="17" spans="2:7" s="3" customFormat="1" ht="65.25">
      <c r="C17" s="7" t="s">
        <v>15</v>
      </c>
      <c r="D17" s="7" t="s">
        <v>207</v>
      </c>
      <c r="E17" s="213" t="s">
        <v>216</v>
      </c>
      <c r="F17" s="214" t="s">
        <v>217</v>
      </c>
    </row>
    <row r="18" spans="2:7" s="3" customFormat="1" ht="65.25">
      <c r="C18" s="7" t="s">
        <v>218</v>
      </c>
      <c r="D18" s="7" t="s">
        <v>207</v>
      </c>
      <c r="E18" s="209" t="s">
        <v>219</v>
      </c>
      <c r="F18" s="209" t="s">
        <v>220</v>
      </c>
    </row>
    <row r="19" spans="2:7" s="3" customFormat="1" ht="65.25">
      <c r="C19" s="7" t="s">
        <v>221</v>
      </c>
      <c r="D19" s="39" t="s">
        <v>222</v>
      </c>
      <c r="E19" s="209" t="s">
        <v>223</v>
      </c>
      <c r="F19" s="209" t="s">
        <v>224</v>
      </c>
    </row>
    <row r="20" spans="2:7" s="3" customFormat="1" ht="65.25">
      <c r="C20" s="7" t="s">
        <v>225</v>
      </c>
      <c r="D20" s="7" t="s">
        <v>207</v>
      </c>
      <c r="E20" s="209" t="s">
        <v>226</v>
      </c>
      <c r="F20" s="209" t="s">
        <v>227</v>
      </c>
    </row>
    <row r="21" spans="2:7" s="3" customFormat="1" ht="87">
      <c r="C21" s="7" t="s">
        <v>228</v>
      </c>
      <c r="D21" s="7" t="s">
        <v>207</v>
      </c>
      <c r="E21" s="209" t="s">
        <v>229</v>
      </c>
      <c r="F21" s="209" t="s">
        <v>230</v>
      </c>
    </row>
    <row r="22" spans="2:7" s="3" customFormat="1" ht="174.75" customHeight="1">
      <c r="C22" s="11" t="s">
        <v>23</v>
      </c>
      <c r="D22" s="7" t="s">
        <v>222</v>
      </c>
      <c r="E22" s="212" t="s">
        <v>744</v>
      </c>
      <c r="F22" s="12" t="s">
        <v>742</v>
      </c>
      <c r="G22" s="9"/>
    </row>
    <row r="23" spans="2:7" s="3" customFormat="1" ht="130.5">
      <c r="C23" s="11" t="s">
        <v>32</v>
      </c>
      <c r="D23" s="11" t="s">
        <v>222</v>
      </c>
      <c r="E23" s="212" t="s">
        <v>231</v>
      </c>
      <c r="F23" s="12" t="s">
        <v>232</v>
      </c>
      <c r="G23" s="9"/>
    </row>
    <row r="24" spans="2:7" s="3" customFormat="1" ht="43.5">
      <c r="C24" s="11" t="s">
        <v>233</v>
      </c>
      <c r="D24" s="7" t="s">
        <v>207</v>
      </c>
      <c r="E24" s="212" t="s">
        <v>234</v>
      </c>
      <c r="F24" s="209" t="s">
        <v>235</v>
      </c>
      <c r="G24" s="9"/>
    </row>
    <row r="25" spans="2:7" s="3" customFormat="1" ht="43.5">
      <c r="C25" s="11" t="s">
        <v>236</v>
      </c>
      <c r="D25" s="7" t="s">
        <v>207</v>
      </c>
      <c r="E25" s="212" t="s">
        <v>237</v>
      </c>
      <c r="F25" s="209" t="s">
        <v>238</v>
      </c>
      <c r="G25" s="9"/>
    </row>
    <row r="26" spans="2:7" s="3" customFormat="1" ht="43.5">
      <c r="C26" s="11" t="s">
        <v>239</v>
      </c>
      <c r="D26" s="7" t="s">
        <v>207</v>
      </c>
      <c r="E26" s="209" t="s">
        <v>240</v>
      </c>
      <c r="F26" s="209" t="s">
        <v>241</v>
      </c>
    </row>
    <row r="27" spans="2:7" s="3" customFormat="1" ht="108.75">
      <c r="C27" s="11" t="s">
        <v>65</v>
      </c>
      <c r="D27" s="7" t="s">
        <v>207</v>
      </c>
      <c r="E27" s="209" t="s">
        <v>242</v>
      </c>
      <c r="F27" s="209" t="s">
        <v>243</v>
      </c>
    </row>
    <row r="28" spans="2:7" s="3" customFormat="1" ht="43.5">
      <c r="C28" s="11" t="s">
        <v>244</v>
      </c>
      <c r="D28" s="7" t="s">
        <v>207</v>
      </c>
      <c r="E28" s="209" t="s">
        <v>245</v>
      </c>
      <c r="F28" s="209" t="s">
        <v>246</v>
      </c>
    </row>
    <row r="29" spans="2:7" s="3" customFormat="1" ht="43.5">
      <c r="C29" s="11" t="s">
        <v>247</v>
      </c>
      <c r="D29" s="7" t="s">
        <v>207</v>
      </c>
      <c r="E29" s="209" t="s">
        <v>248</v>
      </c>
      <c r="F29" s="209" t="s">
        <v>249</v>
      </c>
    </row>
    <row r="30" spans="2:7" s="4" customFormat="1">
      <c r="B30" s="3"/>
      <c r="C30" s="209" t="s">
        <v>71</v>
      </c>
      <c r="D30" s="11" t="s">
        <v>222</v>
      </c>
      <c r="E30" s="209" t="s">
        <v>250</v>
      </c>
      <c r="F30" s="209" t="s">
        <v>251</v>
      </c>
    </row>
    <row r="31" spans="2:7" s="4" customFormat="1">
      <c r="B31" s="3"/>
      <c r="C31" s="268"/>
      <c r="D31" s="45"/>
      <c r="E31" s="268"/>
      <c r="F31" s="268"/>
    </row>
    <row r="32" spans="2:7">
      <c r="C32" s="14" t="s">
        <v>252</v>
      </c>
      <c r="D32" s="14"/>
      <c r="E32" s="13"/>
      <c r="F32" s="215"/>
    </row>
    <row r="33" spans="2:7">
      <c r="C33" s="6" t="s">
        <v>202</v>
      </c>
      <c r="D33" s="6" t="s">
        <v>203</v>
      </c>
      <c r="E33" s="6" t="s">
        <v>253</v>
      </c>
      <c r="F33" s="216" t="s">
        <v>254</v>
      </c>
      <c r="G33" s="1"/>
    </row>
    <row r="34" spans="2:7" ht="65.25">
      <c r="B34" s="3"/>
      <c r="C34" s="39" t="s">
        <v>255</v>
      </c>
      <c r="D34" s="39" t="s">
        <v>207</v>
      </c>
      <c r="E34" s="11" t="s">
        <v>256</v>
      </c>
      <c r="F34" s="11" t="s">
        <v>257</v>
      </c>
    </row>
    <row r="35" spans="2:7" ht="43.5">
      <c r="B35" s="3"/>
      <c r="C35" s="209" t="s">
        <v>258</v>
      </c>
      <c r="D35" s="39" t="s">
        <v>207</v>
      </c>
      <c r="E35" s="11" t="s">
        <v>259</v>
      </c>
      <c r="F35" s="11" t="s">
        <v>260</v>
      </c>
    </row>
    <row r="36" spans="2:7" ht="108.75">
      <c r="B36" s="3"/>
      <c r="C36" s="209" t="s">
        <v>261</v>
      </c>
      <c r="D36" s="39" t="s">
        <v>207</v>
      </c>
      <c r="E36" s="11" t="s">
        <v>262</v>
      </c>
      <c r="F36" s="11" t="s">
        <v>263</v>
      </c>
    </row>
    <row r="37" spans="2:7">
      <c r="C37" s="144" t="s">
        <v>79</v>
      </c>
      <c r="D37" s="39" t="s">
        <v>264</v>
      </c>
      <c r="E37" s="11" t="s">
        <v>265</v>
      </c>
      <c r="F37" s="209" t="s">
        <v>243</v>
      </c>
    </row>
    <row r="38" spans="2:7">
      <c r="C38" s="144" t="s">
        <v>80</v>
      </c>
      <c r="D38" s="39" t="s">
        <v>264</v>
      </c>
      <c r="E38" s="11" t="s">
        <v>266</v>
      </c>
      <c r="F38" s="144" t="s">
        <v>243</v>
      </c>
    </row>
    <row r="39" spans="2:7">
      <c r="C39" s="144" t="s">
        <v>81</v>
      </c>
      <c r="D39" s="39" t="s">
        <v>264</v>
      </c>
      <c r="E39" s="11" t="s">
        <v>267</v>
      </c>
      <c r="F39" s="209" t="s">
        <v>243</v>
      </c>
    </row>
    <row r="40" spans="2:7" ht="43.5">
      <c r="C40" s="209" t="s">
        <v>268</v>
      </c>
      <c r="D40" s="39" t="s">
        <v>222</v>
      </c>
      <c r="E40" s="11" t="s">
        <v>269</v>
      </c>
      <c r="F40" s="209" t="s">
        <v>243</v>
      </c>
    </row>
    <row r="41" spans="2:7" s="4" customFormat="1" ht="43.5">
      <c r="B41" s="2"/>
      <c r="C41" s="209" t="s">
        <v>270</v>
      </c>
      <c r="D41" s="39" t="s">
        <v>271</v>
      </c>
      <c r="E41" s="11" t="s">
        <v>272</v>
      </c>
      <c r="F41" s="11" t="s">
        <v>273</v>
      </c>
    </row>
    <row r="42" spans="2:7" ht="43.5">
      <c r="C42" s="209" t="s">
        <v>274</v>
      </c>
      <c r="D42" s="39" t="s">
        <v>271</v>
      </c>
      <c r="E42" s="11" t="s">
        <v>275</v>
      </c>
      <c r="F42" s="209" t="s">
        <v>243</v>
      </c>
    </row>
    <row r="43" spans="2:7" ht="152.25">
      <c r="B43" s="3"/>
      <c r="C43" s="209" t="s">
        <v>276</v>
      </c>
      <c r="D43" s="39" t="s">
        <v>271</v>
      </c>
      <c r="E43" s="11" t="s">
        <v>277</v>
      </c>
      <c r="F43" s="11" t="s">
        <v>278</v>
      </c>
    </row>
    <row r="44" spans="2:7" ht="65.25">
      <c r="B44" s="3"/>
      <c r="C44" s="209" t="s">
        <v>87</v>
      </c>
      <c r="D44" s="209" t="s">
        <v>264</v>
      </c>
      <c r="E44" s="209" t="s">
        <v>279</v>
      </c>
      <c r="F44" s="11" t="s">
        <v>280</v>
      </c>
    </row>
    <row r="45" spans="2:7" ht="43.5">
      <c r="B45" s="3"/>
      <c r="C45" s="209" t="s">
        <v>281</v>
      </c>
      <c r="D45" s="209" t="s">
        <v>264</v>
      </c>
      <c r="E45" s="209" t="s">
        <v>282</v>
      </c>
      <c r="F45" s="11" t="s">
        <v>283</v>
      </c>
    </row>
    <row r="46" spans="2:7" ht="43.5">
      <c r="B46" s="3"/>
      <c r="C46" s="209" t="s">
        <v>284</v>
      </c>
      <c r="D46" s="209" t="s">
        <v>271</v>
      </c>
      <c r="E46" s="209" t="s">
        <v>285</v>
      </c>
      <c r="F46" s="11" t="s">
        <v>286</v>
      </c>
    </row>
    <row r="47" spans="2:7">
      <c r="B47" s="3"/>
      <c r="C47" s="209" t="s">
        <v>90</v>
      </c>
      <c r="D47" s="209" t="s">
        <v>264</v>
      </c>
      <c r="E47" s="209" t="s">
        <v>287</v>
      </c>
      <c r="F47" s="209" t="s">
        <v>243</v>
      </c>
    </row>
    <row r="48" spans="2:7" ht="43.5">
      <c r="C48" s="209" t="s">
        <v>288</v>
      </c>
      <c r="D48" s="209" t="s">
        <v>271</v>
      </c>
      <c r="E48" s="209" t="s">
        <v>289</v>
      </c>
      <c r="F48" s="209" t="s">
        <v>243</v>
      </c>
    </row>
    <row r="49" spans="3:7">
      <c r="C49" s="268"/>
      <c r="D49" s="268"/>
      <c r="E49" s="268"/>
      <c r="F49" s="268"/>
    </row>
    <row r="50" spans="3:7">
      <c r="C50" s="14" t="s">
        <v>290</v>
      </c>
      <c r="D50" s="14"/>
      <c r="E50" s="13"/>
      <c r="F50" s="215"/>
    </row>
    <row r="51" spans="3:7">
      <c r="C51" s="6" t="s">
        <v>291</v>
      </c>
      <c r="D51" s="6" t="s">
        <v>203</v>
      </c>
      <c r="E51" s="6" t="s">
        <v>253</v>
      </c>
      <c r="F51" s="216" t="s">
        <v>254</v>
      </c>
      <c r="G51" s="1"/>
    </row>
    <row r="52" spans="3:7" ht="43.5">
      <c r="C52" s="12" t="s">
        <v>292</v>
      </c>
      <c r="D52" s="12" t="s">
        <v>293</v>
      </c>
      <c r="E52" s="12" t="s">
        <v>294</v>
      </c>
      <c r="F52" s="12" t="s">
        <v>295</v>
      </c>
      <c r="G52" s="1"/>
    </row>
    <row r="53" spans="3:7" ht="108.75">
      <c r="C53" s="12" t="s">
        <v>296</v>
      </c>
      <c r="D53" s="12" t="s">
        <v>293</v>
      </c>
      <c r="E53" s="12" t="s">
        <v>297</v>
      </c>
      <c r="F53" s="12" t="s">
        <v>298</v>
      </c>
      <c r="G53" s="1"/>
    </row>
    <row r="54" spans="3:7" ht="65.25">
      <c r="C54" s="12" t="s">
        <v>299</v>
      </c>
      <c r="D54" s="12" t="s">
        <v>293</v>
      </c>
      <c r="E54" s="12" t="s">
        <v>300</v>
      </c>
      <c r="F54" s="12" t="s">
        <v>301</v>
      </c>
      <c r="G54" s="1"/>
    </row>
    <row r="55" spans="3:7" ht="87">
      <c r="C55" s="12" t="s">
        <v>302</v>
      </c>
      <c r="D55" s="12" t="s">
        <v>293</v>
      </c>
      <c r="E55" s="12" t="s">
        <v>303</v>
      </c>
      <c r="F55" s="12" t="s">
        <v>304</v>
      </c>
    </row>
    <row r="56" spans="3:7" ht="87">
      <c r="C56" s="12" t="s">
        <v>305</v>
      </c>
      <c r="D56" s="12" t="s">
        <v>293</v>
      </c>
      <c r="E56" s="12" t="s">
        <v>306</v>
      </c>
      <c r="F56" s="12" t="s">
        <v>307</v>
      </c>
    </row>
    <row r="57" spans="3:7" ht="158.1" customHeight="1">
      <c r="C57" s="331" t="s">
        <v>308</v>
      </c>
      <c r="D57" s="331" t="s">
        <v>293</v>
      </c>
      <c r="E57" s="331" t="s">
        <v>309</v>
      </c>
      <c r="F57" s="12" t="s">
        <v>310</v>
      </c>
    </row>
    <row r="58" spans="3:7" ht="87">
      <c r="C58" s="331" t="s">
        <v>311</v>
      </c>
      <c r="D58" s="331" t="s">
        <v>293</v>
      </c>
      <c r="E58" s="331" t="s">
        <v>312</v>
      </c>
      <c r="F58" s="331" t="s">
        <v>313</v>
      </c>
    </row>
    <row r="59" spans="3:7" ht="108.75">
      <c r="C59" s="331" t="s">
        <v>314</v>
      </c>
      <c r="D59" s="331" t="s">
        <v>293</v>
      </c>
      <c r="E59" s="331" t="s">
        <v>315</v>
      </c>
      <c r="F59" s="331" t="s">
        <v>316</v>
      </c>
    </row>
    <row r="60" spans="3:7">
      <c r="C60" s="372"/>
      <c r="D60" s="372"/>
      <c r="E60" s="372"/>
      <c r="F60" s="372"/>
    </row>
    <row r="61" spans="3:7">
      <c r="C61" s="14" t="s">
        <v>317</v>
      </c>
      <c r="D61" s="14"/>
      <c r="E61" s="13"/>
      <c r="F61" s="215"/>
    </row>
    <row r="62" spans="3:7">
      <c r="C62" s="51" t="s">
        <v>202</v>
      </c>
      <c r="D62" s="51" t="s">
        <v>203</v>
      </c>
      <c r="E62" s="51" t="s">
        <v>253</v>
      </c>
      <c r="F62" s="8" t="s">
        <v>205</v>
      </c>
      <c r="G62" s="1"/>
    </row>
    <row r="63" spans="3:7" ht="239.1" customHeight="1">
      <c r="C63" s="12" t="s">
        <v>318</v>
      </c>
      <c r="D63" s="7" t="s">
        <v>319</v>
      </c>
      <c r="E63" s="7" t="s">
        <v>320</v>
      </c>
      <c r="F63" s="7" t="s">
        <v>321</v>
      </c>
      <c r="G63" s="45"/>
    </row>
    <row r="64" spans="3:7" s="3" customFormat="1" ht="217.5">
      <c r="C64" s="11" t="s">
        <v>322</v>
      </c>
      <c r="D64" s="7" t="s">
        <v>319</v>
      </c>
      <c r="E64" s="7" t="s">
        <v>761</v>
      </c>
      <c r="F64" s="7" t="s">
        <v>243</v>
      </c>
      <c r="G64" s="45"/>
    </row>
    <row r="65" spans="3:7" ht="217.5">
      <c r="C65" s="11" t="s">
        <v>323</v>
      </c>
      <c r="D65" s="7" t="s">
        <v>319</v>
      </c>
      <c r="E65" s="7" t="s">
        <v>762</v>
      </c>
      <c r="F65" s="7" t="s">
        <v>243</v>
      </c>
      <c r="G65" s="45"/>
    </row>
    <row r="66" spans="3:7" s="5" customFormat="1" ht="239.25">
      <c r="C66" s="7" t="s">
        <v>324</v>
      </c>
      <c r="D66" s="7" t="s">
        <v>319</v>
      </c>
      <c r="E66" s="7" t="s">
        <v>763</v>
      </c>
      <c r="F66" s="7" t="s">
        <v>243</v>
      </c>
      <c r="G66" s="9"/>
    </row>
    <row r="67" spans="3:7" ht="217.5">
      <c r="C67" s="7" t="s">
        <v>325</v>
      </c>
      <c r="D67" s="7" t="s">
        <v>319</v>
      </c>
      <c r="E67" s="10" t="s">
        <v>326</v>
      </c>
      <c r="F67" s="10" t="s">
        <v>327</v>
      </c>
      <c r="G67" s="45"/>
    </row>
    <row r="68" spans="3:7" ht="87">
      <c r="C68" s="11" t="s">
        <v>328</v>
      </c>
      <c r="D68" s="7" t="s">
        <v>319</v>
      </c>
      <c r="E68" s="359" t="s">
        <v>329</v>
      </c>
      <c r="F68" s="10" t="s">
        <v>327</v>
      </c>
      <c r="G68"/>
    </row>
    <row r="69" spans="3:7" ht="195.75">
      <c r="C69" s="11" t="s">
        <v>330</v>
      </c>
      <c r="D69" s="7" t="s">
        <v>319</v>
      </c>
      <c r="E69" s="7" t="s">
        <v>331</v>
      </c>
      <c r="F69" s="7" t="s">
        <v>332</v>
      </c>
      <c r="G69" s="45"/>
    </row>
    <row r="70" spans="3:7" ht="408" customHeight="1">
      <c r="C70" s="45" t="s">
        <v>333</v>
      </c>
      <c r="D70" s="7" t="s">
        <v>319</v>
      </c>
      <c r="E70" s="9" t="s">
        <v>334</v>
      </c>
      <c r="F70" s="9" t="s">
        <v>335</v>
      </c>
      <c r="G70"/>
    </row>
    <row r="71" spans="3:7" ht="409.6" customHeight="1">
      <c r="C71" s="7" t="s">
        <v>336</v>
      </c>
      <c r="D71" s="7" t="s">
        <v>319</v>
      </c>
      <c r="E71" s="11" t="s">
        <v>337</v>
      </c>
      <c r="F71" s="11" t="s">
        <v>338</v>
      </c>
      <c r="G71"/>
    </row>
    <row r="72" spans="3:7" ht="174">
      <c r="C72" s="7" t="s">
        <v>339</v>
      </c>
      <c r="D72" s="7" t="s">
        <v>319</v>
      </c>
      <c r="E72" s="11" t="s">
        <v>340</v>
      </c>
      <c r="F72" s="11" t="s">
        <v>341</v>
      </c>
      <c r="G72"/>
    </row>
    <row r="73" spans="3:7" ht="291.60000000000002" customHeight="1">
      <c r="C73" s="7" t="s">
        <v>342</v>
      </c>
      <c r="D73" s="7" t="s">
        <v>319</v>
      </c>
      <c r="E73" s="11" t="s">
        <v>343</v>
      </c>
      <c r="F73" s="11" t="s">
        <v>344</v>
      </c>
      <c r="G73"/>
    </row>
    <row r="74" spans="3:7" ht="130.5">
      <c r="C74" s="7" t="s">
        <v>345</v>
      </c>
      <c r="D74" s="7" t="s">
        <v>319</v>
      </c>
      <c r="E74" s="11" t="s">
        <v>705</v>
      </c>
      <c r="F74" s="11" t="s">
        <v>346</v>
      </c>
      <c r="G74" s="45"/>
    </row>
    <row r="75" spans="3:7" ht="281.85000000000002" customHeight="1">
      <c r="C75" s="7" t="s">
        <v>347</v>
      </c>
      <c r="D75" s="7" t="s">
        <v>319</v>
      </c>
      <c r="E75" s="11" t="s">
        <v>348</v>
      </c>
      <c r="F75" s="11" t="s">
        <v>349</v>
      </c>
      <c r="G75" s="45"/>
    </row>
    <row r="76" spans="3:7" ht="195.75">
      <c r="C76" s="7" t="s">
        <v>350</v>
      </c>
      <c r="D76" s="7" t="s">
        <v>319</v>
      </c>
      <c r="E76" s="11" t="s">
        <v>351</v>
      </c>
      <c r="F76" s="11" t="s">
        <v>352</v>
      </c>
      <c r="G76" s="45"/>
    </row>
    <row r="77" spans="3:7" ht="195.75">
      <c r="C77" s="7" t="s">
        <v>353</v>
      </c>
      <c r="D77" s="7" t="s">
        <v>319</v>
      </c>
      <c r="E77" s="11" t="s">
        <v>354</v>
      </c>
      <c r="F77" s="11" t="s">
        <v>355</v>
      </c>
      <c r="G77" s="45"/>
    </row>
    <row r="78" spans="3:7" ht="409.6" customHeight="1">
      <c r="C78" s="7" t="s">
        <v>356</v>
      </c>
      <c r="D78" s="7" t="s">
        <v>319</v>
      </c>
      <c r="E78" s="11" t="s">
        <v>357</v>
      </c>
      <c r="F78" s="11" t="s">
        <v>765</v>
      </c>
      <c r="G78" s="45"/>
    </row>
    <row r="79" spans="3:7" ht="409.35" customHeight="1">
      <c r="C79" s="7" t="s">
        <v>358</v>
      </c>
      <c r="D79" s="7" t="s">
        <v>319</v>
      </c>
      <c r="E79" s="11" t="s">
        <v>359</v>
      </c>
      <c r="F79" s="11" t="s">
        <v>766</v>
      </c>
      <c r="G79" s="45"/>
    </row>
    <row r="80" spans="3:7" ht="108.75">
      <c r="C80" s="7" t="s">
        <v>130</v>
      </c>
      <c r="D80" s="7" t="s">
        <v>360</v>
      </c>
      <c r="E80" s="11" t="s">
        <v>764</v>
      </c>
      <c r="F80" s="7" t="s">
        <v>243</v>
      </c>
      <c r="G80" s="45"/>
    </row>
    <row r="81" spans="3:19" ht="65.25">
      <c r="C81" s="7" t="s">
        <v>131</v>
      </c>
      <c r="D81" s="7" t="s">
        <v>360</v>
      </c>
      <c r="E81" s="11" t="s">
        <v>361</v>
      </c>
      <c r="F81" s="11" t="s">
        <v>362</v>
      </c>
      <c r="G81" s="45"/>
    </row>
    <row r="82" spans="3:19" ht="52.5" customHeight="1">
      <c r="C82" s="7" t="s">
        <v>133</v>
      </c>
      <c r="D82" s="7" t="s">
        <v>363</v>
      </c>
      <c r="E82" s="11" t="s">
        <v>364</v>
      </c>
      <c r="F82" s="7" t="s">
        <v>243</v>
      </c>
      <c r="G82" s="4"/>
    </row>
    <row r="83" spans="3:19" ht="43.5">
      <c r="C83" s="7" t="s">
        <v>365</v>
      </c>
      <c r="D83" s="7" t="s">
        <v>366</v>
      </c>
      <c r="E83" s="11" t="s">
        <v>367</v>
      </c>
      <c r="F83" s="209" t="s">
        <v>703</v>
      </c>
      <c r="G83" s="45"/>
    </row>
    <row r="84" spans="3:19" ht="177" customHeight="1">
      <c r="C84" s="7" t="s">
        <v>368</v>
      </c>
      <c r="D84" s="7" t="s">
        <v>369</v>
      </c>
      <c r="E84" s="50" t="s">
        <v>370</v>
      </c>
      <c r="F84" s="11" t="s">
        <v>371</v>
      </c>
      <c r="G84" s="45"/>
    </row>
    <row r="85" spans="3:19" ht="165" customHeight="1">
      <c r="C85" s="7" t="s">
        <v>372</v>
      </c>
      <c r="D85" s="7" t="s">
        <v>369</v>
      </c>
      <c r="E85" s="50" t="s">
        <v>373</v>
      </c>
      <c r="F85" s="11" t="s">
        <v>374</v>
      </c>
      <c r="G85" s="45"/>
    </row>
    <row r="86" spans="3:19" ht="80.45" customHeight="1">
      <c r="C86" s="7" t="s">
        <v>375</v>
      </c>
      <c r="D86" s="7" t="s">
        <v>376</v>
      </c>
      <c r="E86" s="337" t="s">
        <v>377</v>
      </c>
      <c r="F86" s="11" t="s">
        <v>378</v>
      </c>
      <c r="G86" s="45"/>
    </row>
    <row r="87" spans="3:19" ht="239.25">
      <c r="C87" s="7" t="s">
        <v>379</v>
      </c>
      <c r="D87" s="7" t="s">
        <v>222</v>
      </c>
      <c r="E87" s="337" t="s">
        <v>380</v>
      </c>
      <c r="F87" s="11" t="s">
        <v>381</v>
      </c>
      <c r="G87" s="4"/>
    </row>
    <row r="88" spans="3:19" ht="65.25">
      <c r="C88" s="7" t="s">
        <v>156</v>
      </c>
      <c r="D88" s="7" t="s">
        <v>222</v>
      </c>
      <c r="E88" s="11" t="s">
        <v>382</v>
      </c>
      <c r="F88" s="11" t="s">
        <v>383</v>
      </c>
      <c r="G88" s="4"/>
    </row>
    <row r="89" spans="3:19" ht="87">
      <c r="C89" s="7" t="s">
        <v>163</v>
      </c>
      <c r="D89" s="7" t="s">
        <v>222</v>
      </c>
      <c r="E89" s="11" t="s">
        <v>384</v>
      </c>
      <c r="F89" s="11" t="s">
        <v>385</v>
      </c>
      <c r="G89" s="4"/>
    </row>
    <row r="90" spans="3:19">
      <c r="C90" s="42"/>
      <c r="D90" s="42"/>
      <c r="E90" s="45"/>
      <c r="F90" s="45"/>
      <c r="G90" s="4"/>
    </row>
    <row r="91" spans="3:19">
      <c r="C91" s="42"/>
      <c r="D91" s="42"/>
      <c r="E91" s="45"/>
      <c r="F91" s="45"/>
      <c r="G91" s="4"/>
    </row>
    <row r="93" spans="3:19" hidden="1">
      <c r="C93" s="197"/>
      <c r="D93" s="197"/>
      <c r="E93" s="199"/>
      <c r="F93" s="199"/>
      <c r="G93" s="199"/>
      <c r="H93" s="17"/>
      <c r="I93" s="17"/>
      <c r="J93" s="17"/>
      <c r="K93" s="17"/>
      <c r="L93" s="17"/>
      <c r="M93" s="17"/>
      <c r="N93" s="17"/>
      <c r="O93" s="17"/>
      <c r="P93" s="17"/>
      <c r="Q93" s="17"/>
      <c r="R93" s="17"/>
      <c r="S93" s="17"/>
    </row>
    <row r="94" spans="3:19" hidden="1">
      <c r="C94" s="466"/>
      <c r="D94" s="466"/>
      <c r="E94" s="466"/>
      <c r="F94" s="466"/>
      <c r="G94" s="466"/>
      <c r="H94" s="466"/>
      <c r="I94" s="466"/>
      <c r="J94" s="466"/>
      <c r="K94" s="466"/>
      <c r="L94" s="466"/>
      <c r="M94" s="466"/>
      <c r="N94" s="466"/>
      <c r="O94" s="466"/>
      <c r="P94" s="466"/>
      <c r="Q94" s="466"/>
      <c r="R94" s="466"/>
      <c r="S94" s="466"/>
    </row>
    <row r="95" spans="3:19" hidden="1">
      <c r="C95" s="200"/>
      <c r="D95" s="200"/>
      <c r="E95" s="202"/>
      <c r="F95" s="17"/>
      <c r="G95" s="194"/>
      <c r="H95" s="17"/>
      <c r="I95" s="17"/>
      <c r="J95" s="17"/>
      <c r="K95" s="17"/>
      <c r="L95" s="17"/>
      <c r="M95" s="17"/>
      <c r="N95" s="17"/>
      <c r="O95" s="17"/>
      <c r="P95" s="17"/>
      <c r="Q95" s="17"/>
      <c r="R95" s="17"/>
      <c r="S95" s="17"/>
    </row>
    <row r="96" spans="3:19" ht="36.75" hidden="1" customHeight="1">
      <c r="C96" s="193"/>
      <c r="D96" s="193"/>
      <c r="E96" s="193"/>
      <c r="F96" s="17"/>
      <c r="G96" s="17"/>
      <c r="H96" s="17"/>
      <c r="I96" s="17"/>
      <c r="J96" s="17"/>
      <c r="K96" s="17"/>
      <c r="L96" s="17"/>
      <c r="M96" s="17"/>
      <c r="N96" s="17"/>
      <c r="O96" s="17"/>
      <c r="P96" s="17"/>
      <c r="Q96" s="17"/>
      <c r="R96" s="17"/>
      <c r="S96" s="17"/>
    </row>
    <row r="97" spans="3:19" ht="34.5" hidden="1" customHeight="1">
      <c r="C97" s="193"/>
      <c r="D97" s="193"/>
      <c r="E97" s="193"/>
      <c r="F97" s="17"/>
      <c r="G97" s="17"/>
      <c r="H97" s="17"/>
      <c r="I97" s="17"/>
      <c r="J97" s="17"/>
      <c r="K97" s="17"/>
      <c r="L97" s="17"/>
      <c r="M97" s="17"/>
      <c r="N97" s="17"/>
      <c r="O97" s="17"/>
      <c r="P97" s="17"/>
      <c r="Q97" s="17"/>
      <c r="R97" s="17"/>
      <c r="S97" s="17"/>
    </row>
    <row r="98" spans="3:19" hidden="1">
      <c r="C98" s="193"/>
      <c r="D98" s="193"/>
      <c r="E98" s="193"/>
      <c r="F98" s="17"/>
      <c r="G98" s="194"/>
      <c r="H98" s="17"/>
      <c r="I98" s="17"/>
      <c r="J98" s="17"/>
      <c r="K98" s="17"/>
      <c r="L98" s="17"/>
      <c r="M98" s="17"/>
      <c r="N98" s="17"/>
      <c r="O98" s="17"/>
      <c r="P98" s="17"/>
      <c r="Q98" s="17"/>
      <c r="R98" s="17"/>
      <c r="S98" s="17"/>
    </row>
    <row r="99" spans="3:19" hidden="1">
      <c r="C99" s="193"/>
      <c r="D99" s="193"/>
      <c r="E99" s="193"/>
      <c r="F99" s="17"/>
      <c r="G99" s="17"/>
      <c r="H99" s="17"/>
      <c r="I99" s="17"/>
      <c r="J99" s="17"/>
      <c r="K99" s="17"/>
      <c r="L99" s="17"/>
      <c r="M99" s="17"/>
      <c r="N99" s="17"/>
      <c r="O99" s="17"/>
      <c r="P99" s="17"/>
      <c r="Q99" s="17"/>
      <c r="R99" s="17"/>
      <c r="S99" s="17"/>
    </row>
    <row r="100" spans="3:19" hidden="1">
      <c r="C100" s="193"/>
      <c r="D100" s="193"/>
      <c r="E100" s="193"/>
      <c r="F100" s="17"/>
      <c r="G100" s="17"/>
      <c r="H100" s="17"/>
      <c r="I100" s="17"/>
      <c r="J100" s="17"/>
      <c r="K100" s="17"/>
      <c r="L100" s="17"/>
      <c r="M100" s="17"/>
      <c r="N100" s="17"/>
      <c r="O100" s="17"/>
      <c r="P100" s="17"/>
      <c r="Q100" s="17"/>
      <c r="R100" s="17"/>
      <c r="S100" s="17"/>
    </row>
    <row r="101" spans="3:19" hidden="1">
      <c r="C101" s="193"/>
      <c r="D101" s="193"/>
      <c r="E101" s="193"/>
      <c r="F101" s="17"/>
      <c r="G101" s="17"/>
      <c r="H101" s="17"/>
      <c r="I101" s="17"/>
      <c r="J101" s="17"/>
      <c r="K101" s="17"/>
      <c r="L101" s="17"/>
      <c r="M101" s="17"/>
      <c r="N101" s="17"/>
      <c r="O101" s="17"/>
      <c r="P101" s="17"/>
      <c r="Q101" s="17"/>
      <c r="R101" s="17"/>
      <c r="S101" s="17"/>
    </row>
    <row r="102" spans="3:19" hidden="1">
      <c r="C102" s="193"/>
      <c r="D102" s="193"/>
      <c r="E102" s="193"/>
      <c r="F102" s="17"/>
      <c r="G102" s="17"/>
      <c r="H102" s="17"/>
      <c r="I102" s="17"/>
      <c r="J102" s="17"/>
      <c r="K102" s="17"/>
      <c r="L102" s="17"/>
      <c r="M102" s="17"/>
      <c r="N102" s="17"/>
      <c r="O102" s="17"/>
      <c r="P102" s="17"/>
      <c r="Q102" s="17"/>
      <c r="R102" s="17"/>
      <c r="S102" s="17"/>
    </row>
    <row r="103" spans="3:19" hidden="1">
      <c r="C103" s="193"/>
      <c r="D103" s="193"/>
      <c r="E103" s="193"/>
      <c r="F103" s="17"/>
      <c r="G103" s="17"/>
      <c r="H103" s="17"/>
      <c r="I103" s="17"/>
      <c r="J103" s="17"/>
      <c r="K103" s="17"/>
      <c r="L103" s="17"/>
      <c r="M103" s="17"/>
      <c r="N103" s="17"/>
      <c r="O103" s="17"/>
      <c r="P103" s="17"/>
      <c r="Q103" s="17"/>
      <c r="R103" s="17"/>
      <c r="S103" s="17"/>
    </row>
    <row r="104" spans="3:19" hidden="1">
      <c r="C104" s="193"/>
      <c r="D104" s="193"/>
      <c r="E104" s="193"/>
      <c r="F104" s="17"/>
      <c r="G104" s="17"/>
      <c r="H104" s="17"/>
      <c r="I104" s="17"/>
      <c r="J104" s="17"/>
      <c r="K104" s="17"/>
      <c r="L104" s="17"/>
      <c r="M104" s="17"/>
      <c r="N104" s="17"/>
      <c r="O104" s="17"/>
      <c r="P104" s="17"/>
      <c r="Q104" s="17"/>
      <c r="R104" s="17"/>
      <c r="S104" s="17"/>
    </row>
    <row r="105" spans="3:19" hidden="1">
      <c r="C105" s="466"/>
      <c r="D105" s="466"/>
      <c r="E105" s="466"/>
      <c r="F105" s="466"/>
      <c r="G105" s="466"/>
      <c r="H105" s="466"/>
      <c r="I105" s="466"/>
      <c r="J105" s="466"/>
      <c r="K105" s="466"/>
      <c r="L105" s="466"/>
      <c r="M105" s="466"/>
      <c r="N105" s="466"/>
      <c r="O105" s="466"/>
      <c r="P105" s="466"/>
      <c r="Q105" s="466"/>
      <c r="R105" s="466"/>
      <c r="S105" s="466"/>
    </row>
    <row r="108" spans="3:19" hidden="1">
      <c r="C108" s="41"/>
      <c r="D108" s="41"/>
    </row>
  </sheetData>
  <sheetProtection algorithmName="SHA-512" hashValue="GzYKfed3uNJb/bM9VMm5tZICyuiYawKwk7Y5FXnrxNDl/ZPBZzDXAWNaffzqQIWRU7B0YpmncVnW/i1fResT8w==" saltValue="qBGEsuyFFY8KvUgEMMjvig==" spinCount="100000" sheet="1" objects="1" scenarios="1"/>
  <mergeCells count="2">
    <mergeCell ref="C94:S94"/>
    <mergeCell ref="C105:S105"/>
  </mergeCells>
  <pageMargins left="0.23622047244094491" right="0.23622047244094491" top="0.74803149606299213" bottom="0.74803149606299213" header="0.31496062992125984" footer="0.31496062992125984"/>
  <pageSetup paperSize="9" scale="10" orientation="landscape" horizontalDpi="300" verticalDpi="300" r:id="rId1"/>
  <rowBreaks count="5" manualBreakCount="5">
    <brk id="31" min="1" max="8" man="1"/>
    <brk id="49" min="1" max="8" man="1"/>
    <brk id="60" min="1" max="8" man="1"/>
    <brk id="71" min="1" max="8" man="1"/>
    <brk id="86" min="1" max="8" man="1"/>
  </rowBreaks>
  <colBreaks count="1" manualBreakCount="1">
    <brk id="8" max="18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6365-7013-433E-A98A-94A2D7A1EBDA}">
  <sheetPr>
    <tabColor rgb="FF7A7A80"/>
  </sheetPr>
  <dimension ref="A1:T143"/>
  <sheetViews>
    <sheetView showGridLines="0" zoomScaleNormal="100" workbookViewId="0"/>
  </sheetViews>
  <sheetFormatPr defaultColWidth="0" defaultRowHeight="21.75" zeroHeight="1"/>
  <cols>
    <col min="1" max="1" width="8.85546875" style="17" customWidth="1"/>
    <col min="2" max="2" width="8.85546875" style="2" customWidth="1"/>
    <col min="3" max="3" width="34.85546875" style="17" customWidth="1"/>
    <col min="4" max="4" width="93.85546875" style="17" customWidth="1"/>
    <col min="5" max="5" width="4.5703125" style="61" customWidth="1"/>
    <col min="6" max="6" width="64.85546875" style="17" customWidth="1"/>
    <col min="7" max="7" width="9" style="17" customWidth="1"/>
    <col min="8" max="8" width="11.85546875" style="17" hidden="1" customWidth="1"/>
    <col min="9" max="9" width="75.140625" style="17" hidden="1" customWidth="1"/>
    <col min="10" max="10" width="79.140625" style="17" hidden="1" customWidth="1"/>
    <col min="11" max="20" width="0" style="17" hidden="1" customWidth="1"/>
    <col min="21" max="16384" width="8.85546875" style="17" hidden="1"/>
  </cols>
  <sheetData>
    <row r="1" spans="2:20" s="13" customFormat="1" ht="44.1" customHeight="1">
      <c r="E1" s="55"/>
    </row>
    <row r="2" spans="2:20" s="2" customFormat="1" ht="22.35" customHeight="1">
      <c r="E2" s="53"/>
    </row>
    <row r="3" spans="2:20" s="2" customFormat="1" ht="30" customHeight="1">
      <c r="C3" s="235" t="s">
        <v>386</v>
      </c>
      <c r="D3" s="1"/>
      <c r="E3" s="56"/>
    </row>
    <row r="4" spans="2:20" s="2" customFormat="1">
      <c r="E4" s="53"/>
    </row>
    <row r="5" spans="2:20" s="2" customFormat="1">
      <c r="C5" s="51" t="s">
        <v>387</v>
      </c>
      <c r="D5" s="51" t="s">
        <v>388</v>
      </c>
      <c r="E5" s="57"/>
      <c r="F5" s="63"/>
      <c r="G5" s="52"/>
      <c r="H5" s="52"/>
      <c r="I5" s="52"/>
      <c r="J5" s="52"/>
      <c r="K5" s="52"/>
      <c r="L5" s="52"/>
      <c r="M5" s="52"/>
      <c r="N5" s="52"/>
      <c r="O5" s="52"/>
      <c r="P5" s="52"/>
      <c r="Q5" s="52"/>
      <c r="R5" s="52"/>
      <c r="S5" s="52"/>
      <c r="T5" s="52"/>
    </row>
    <row r="6" spans="2:20" ht="43.5">
      <c r="C6" s="7" t="s">
        <v>389</v>
      </c>
      <c r="D6" s="7" t="s">
        <v>390</v>
      </c>
      <c r="E6" s="176"/>
      <c r="F6" s="175"/>
      <c r="G6" s="175"/>
      <c r="H6" s="175"/>
      <c r="I6" s="175"/>
      <c r="J6" s="175"/>
      <c r="K6" s="175"/>
      <c r="L6" s="175"/>
      <c r="M6" s="175"/>
      <c r="N6" s="175"/>
      <c r="O6" s="175"/>
      <c r="P6" s="175"/>
      <c r="Q6" s="175"/>
      <c r="R6" s="175"/>
      <c r="S6" s="175"/>
      <c r="T6" s="175"/>
    </row>
    <row r="7" spans="2:20" ht="65.25">
      <c r="C7" s="7" t="s">
        <v>391</v>
      </c>
      <c r="D7" s="7" t="s">
        <v>392</v>
      </c>
      <c r="E7" s="176"/>
      <c r="F7" s="175"/>
      <c r="G7" s="175"/>
      <c r="H7" s="175"/>
      <c r="I7" s="175"/>
      <c r="J7" s="175"/>
      <c r="K7" s="175"/>
      <c r="L7" s="175"/>
      <c r="M7" s="175"/>
      <c r="N7" s="175"/>
      <c r="O7" s="175"/>
      <c r="P7" s="175"/>
      <c r="Q7" s="175"/>
      <c r="R7" s="175"/>
      <c r="S7" s="175"/>
      <c r="T7" s="175"/>
    </row>
    <row r="8" spans="2:20" ht="65.25">
      <c r="C8" s="7" t="s">
        <v>255</v>
      </c>
      <c r="D8" s="7" t="s">
        <v>393</v>
      </c>
      <c r="E8" s="179"/>
    </row>
    <row r="9" spans="2:20" ht="43.5">
      <c r="C9" s="7" t="s">
        <v>213</v>
      </c>
      <c r="D9" s="7" t="s">
        <v>394</v>
      </c>
    </row>
    <row r="10" spans="2:20" ht="43.5">
      <c r="C10" s="7" t="s">
        <v>395</v>
      </c>
      <c r="D10" s="217" t="s">
        <v>396</v>
      </c>
      <c r="E10" s="177"/>
      <c r="F10" s="92"/>
      <c r="G10" s="92"/>
      <c r="H10" s="92"/>
      <c r="I10" s="94"/>
    </row>
    <row r="11" spans="2:20">
      <c r="C11" s="7" t="s">
        <v>397</v>
      </c>
      <c r="D11" s="217" t="s">
        <v>398</v>
      </c>
      <c r="E11" s="177"/>
      <c r="F11" s="92"/>
      <c r="G11" s="92"/>
      <c r="H11" s="92"/>
      <c r="I11" s="94"/>
    </row>
    <row r="12" spans="2:20" s="182" customFormat="1">
      <c r="B12" s="3"/>
      <c r="C12" s="7" t="s">
        <v>70</v>
      </c>
      <c r="D12" s="7" t="s">
        <v>399</v>
      </c>
      <c r="E12" s="181"/>
      <c r="F12" s="180"/>
      <c r="G12" s="180"/>
      <c r="H12" s="467"/>
    </row>
    <row r="13" spans="2:20" s="182" customFormat="1" ht="108.75">
      <c r="B13" s="3"/>
      <c r="C13" s="7" t="s">
        <v>400</v>
      </c>
      <c r="D13" s="7" t="s">
        <v>401</v>
      </c>
      <c r="E13" s="181"/>
      <c r="F13" s="183"/>
      <c r="G13" s="184"/>
      <c r="H13" s="467"/>
      <c r="I13" s="185"/>
    </row>
    <row r="14" spans="2:20" s="182" customFormat="1" ht="43.5">
      <c r="B14" s="3"/>
      <c r="C14" s="7" t="s">
        <v>402</v>
      </c>
      <c r="D14" s="7" t="s">
        <v>403</v>
      </c>
      <c r="E14" s="181"/>
      <c r="F14" s="183"/>
      <c r="G14" s="184"/>
      <c r="H14" s="467"/>
    </row>
    <row r="15" spans="2:20" s="182" customFormat="1">
      <c r="B15" s="3"/>
      <c r="C15" s="7" t="s">
        <v>404</v>
      </c>
      <c r="D15" s="7" t="s">
        <v>405</v>
      </c>
      <c r="E15" s="61"/>
      <c r="F15" s="183"/>
      <c r="G15" s="183"/>
      <c r="H15" s="183"/>
    </row>
    <row r="16" spans="2:20" s="182" customFormat="1" ht="65.25">
      <c r="B16" s="3"/>
      <c r="C16" s="7" t="s">
        <v>406</v>
      </c>
      <c r="D16" s="7" t="s">
        <v>407</v>
      </c>
      <c r="E16" s="61"/>
      <c r="F16" s="183"/>
      <c r="G16" s="183"/>
      <c r="H16" s="183"/>
    </row>
    <row r="17" spans="1:18" s="182" customFormat="1">
      <c r="B17" s="3"/>
      <c r="C17" s="7" t="s">
        <v>408</v>
      </c>
      <c r="D17" s="7" t="s">
        <v>409</v>
      </c>
      <c r="E17" s="61"/>
      <c r="F17" s="183"/>
      <c r="G17" s="183"/>
      <c r="H17" s="183"/>
    </row>
    <row r="18" spans="1:18" s="182" customFormat="1" ht="65.25">
      <c r="B18" s="3"/>
      <c r="C18" s="7" t="s">
        <v>410</v>
      </c>
      <c r="D18" s="7" t="s">
        <v>411</v>
      </c>
      <c r="E18" s="181"/>
      <c r="F18" s="183"/>
      <c r="G18" s="184"/>
      <c r="H18" s="180"/>
    </row>
    <row r="19" spans="1:18" s="182" customFormat="1" ht="87">
      <c r="B19" s="3"/>
      <c r="C19" s="7" t="s">
        <v>412</v>
      </c>
      <c r="D19" s="7" t="s">
        <v>413</v>
      </c>
      <c r="E19" s="181"/>
      <c r="F19" s="183"/>
      <c r="G19" s="184"/>
      <c r="H19" s="180"/>
    </row>
    <row r="20" spans="1:18" s="182" customFormat="1" ht="152.25">
      <c r="B20" s="3"/>
      <c r="C20" s="7" t="s">
        <v>414</v>
      </c>
      <c r="D20" s="7" t="s">
        <v>415</v>
      </c>
      <c r="E20" s="181"/>
      <c r="F20" s="183"/>
      <c r="G20" s="184"/>
      <c r="H20" s="180"/>
    </row>
    <row r="21" spans="1:18">
      <c r="A21" s="182"/>
      <c r="B21" s="3"/>
      <c r="C21" s="352" t="s">
        <v>416</v>
      </c>
      <c r="D21" s="18" t="s">
        <v>417</v>
      </c>
      <c r="E21" s="181"/>
      <c r="F21" s="183"/>
      <c r="G21" s="184"/>
      <c r="H21" s="180"/>
      <c r="I21" s="182"/>
      <c r="J21" s="182"/>
      <c r="K21" s="182"/>
      <c r="L21" s="182"/>
      <c r="M21" s="182"/>
      <c r="N21" s="182"/>
      <c r="O21" s="182"/>
      <c r="P21" s="182"/>
      <c r="Q21" s="182"/>
      <c r="R21" s="182"/>
    </row>
    <row r="22" spans="1:18" ht="43.5">
      <c r="A22" s="182"/>
      <c r="B22" s="3"/>
      <c r="C22" s="7" t="s">
        <v>418</v>
      </c>
      <c r="D22" s="7" t="s">
        <v>743</v>
      </c>
      <c r="F22" s="183"/>
      <c r="G22" s="183"/>
      <c r="H22" s="183"/>
      <c r="I22" s="182"/>
      <c r="J22" s="182"/>
      <c r="K22" s="182"/>
      <c r="L22" s="182"/>
      <c r="M22" s="182"/>
      <c r="N22" s="182"/>
      <c r="O22" s="182"/>
      <c r="P22" s="182"/>
      <c r="Q22" s="182"/>
      <c r="R22" s="182"/>
    </row>
    <row r="23" spans="1:18" ht="152.25">
      <c r="C23" s="9" t="s">
        <v>419</v>
      </c>
      <c r="D23" s="9" t="s">
        <v>420</v>
      </c>
      <c r="E23" s="186"/>
      <c r="F23" s="187"/>
      <c r="G23" s="187"/>
      <c r="H23" s="187"/>
    </row>
    <row r="24" spans="1:18">
      <c r="C24" s="350" t="s">
        <v>66</v>
      </c>
      <c r="D24" s="351" t="s">
        <v>421</v>
      </c>
      <c r="E24" s="186"/>
      <c r="F24" s="187"/>
      <c r="G24" s="187"/>
      <c r="H24" s="187"/>
    </row>
    <row r="25" spans="1:18">
      <c r="C25" s="183"/>
      <c r="D25" s="19"/>
      <c r="E25" s="186"/>
      <c r="F25" s="187"/>
      <c r="G25" s="187"/>
      <c r="H25" s="187"/>
    </row>
    <row r="26" spans="1:18">
      <c r="C26" s="183"/>
      <c r="D26" s="19"/>
      <c r="E26" s="186"/>
      <c r="F26" s="187"/>
      <c r="G26" s="187"/>
      <c r="H26" s="187"/>
    </row>
    <row r="27" spans="1:18">
      <c r="C27" s="41" t="s">
        <v>422</v>
      </c>
      <c r="D27" s="41"/>
      <c r="E27" s="58"/>
      <c r="F27" s="40"/>
      <c r="G27" s="187"/>
      <c r="H27" s="187"/>
    </row>
    <row r="28" spans="1:18">
      <c r="C28" s="52" t="s">
        <v>423</v>
      </c>
      <c r="D28" s="52"/>
      <c r="E28" s="52"/>
      <c r="F28" s="52"/>
      <c r="G28" s="187"/>
      <c r="H28" s="187"/>
    </row>
    <row r="29" spans="1:18">
      <c r="C29" s="37" t="s">
        <v>424</v>
      </c>
      <c r="D29" s="37"/>
      <c r="E29" s="59"/>
      <c r="F29" s="38" t="s">
        <v>425</v>
      </c>
      <c r="G29" s="187"/>
      <c r="H29" s="187"/>
    </row>
    <row r="30" spans="1:18" ht="43.5">
      <c r="C30" s="10" t="s">
        <v>426</v>
      </c>
      <c r="D30" s="10"/>
      <c r="E30" s="60"/>
      <c r="F30" s="10" t="s">
        <v>427</v>
      </c>
      <c r="G30" s="187"/>
      <c r="H30" s="187"/>
    </row>
    <row r="31" spans="1:18" ht="43.5">
      <c r="C31" s="10" t="s">
        <v>428</v>
      </c>
      <c r="D31" s="10"/>
      <c r="E31" s="60"/>
      <c r="F31" s="10" t="s">
        <v>429</v>
      </c>
      <c r="G31" s="187"/>
      <c r="H31" s="187"/>
    </row>
    <row r="32" spans="1:18">
      <c r="C32" s="10" t="s">
        <v>430</v>
      </c>
      <c r="D32" s="10"/>
      <c r="E32" s="60"/>
      <c r="F32" s="10" t="s">
        <v>431</v>
      </c>
      <c r="G32" s="187"/>
      <c r="H32" s="187"/>
    </row>
    <row r="33" spans="1:20">
      <c r="C33" s="10" t="s">
        <v>432</v>
      </c>
      <c r="D33" s="10"/>
      <c r="E33" s="60"/>
      <c r="F33" s="10" t="s">
        <v>433</v>
      </c>
    </row>
    <row r="34" spans="1:20">
      <c r="C34" s="10" t="s">
        <v>434</v>
      </c>
      <c r="D34" s="10"/>
      <c r="E34" s="60"/>
      <c r="F34" s="10" t="s">
        <v>435</v>
      </c>
    </row>
    <row r="35" spans="1:20">
      <c r="C35" s="10" t="s">
        <v>436</v>
      </c>
      <c r="D35" s="10"/>
      <c r="E35" s="60"/>
      <c r="F35" s="10" t="s">
        <v>437</v>
      </c>
      <c r="G35" s="94"/>
      <c r="H35" s="94"/>
      <c r="I35" s="94"/>
    </row>
    <row r="36" spans="1:20">
      <c r="C36" s="10" t="s">
        <v>438</v>
      </c>
      <c r="D36" s="10"/>
      <c r="E36" s="60"/>
      <c r="F36" s="10" t="s">
        <v>439</v>
      </c>
      <c r="G36" s="187"/>
      <c r="H36" s="187"/>
    </row>
    <row r="37" spans="1:20">
      <c r="C37" s="10" t="s">
        <v>440</v>
      </c>
      <c r="D37" s="10"/>
      <c r="E37" s="60"/>
      <c r="F37" s="10" t="s">
        <v>441</v>
      </c>
      <c r="G37" s="187"/>
      <c r="H37" s="187"/>
    </row>
    <row r="38" spans="1:20">
      <c r="C38" s="10" t="s">
        <v>442</v>
      </c>
      <c r="D38" s="10"/>
      <c r="E38" s="60"/>
      <c r="F38" s="10" t="s">
        <v>443</v>
      </c>
      <c r="G38" s="187"/>
      <c r="H38" s="187"/>
    </row>
    <row r="39" spans="1:20">
      <c r="C39" s="52" t="s">
        <v>444</v>
      </c>
      <c r="D39" s="52"/>
      <c r="E39" s="52"/>
      <c r="F39" s="52"/>
      <c r="G39" s="52"/>
      <c r="H39" s="52"/>
      <c r="I39" s="52"/>
      <c r="J39" s="52"/>
      <c r="K39" s="52"/>
      <c r="L39" s="52"/>
      <c r="M39" s="52"/>
      <c r="N39" s="52"/>
      <c r="O39" s="52"/>
      <c r="P39" s="52"/>
      <c r="Q39" s="52"/>
      <c r="R39" s="52"/>
      <c r="S39" s="52"/>
      <c r="T39" s="52"/>
    </row>
    <row r="40" spans="1:20" s="19" customFormat="1">
      <c r="A40" s="17"/>
      <c r="B40" s="2"/>
      <c r="C40" s="188"/>
      <c r="D40" s="188"/>
      <c r="E40" s="189"/>
      <c r="F40" s="187"/>
      <c r="G40" s="187"/>
      <c r="H40" s="187"/>
      <c r="I40" s="17"/>
      <c r="J40" s="17"/>
      <c r="K40" s="17"/>
      <c r="L40" s="17"/>
      <c r="M40" s="17"/>
      <c r="N40" s="17"/>
      <c r="O40" s="17"/>
      <c r="P40" s="17"/>
      <c r="Q40" s="17"/>
      <c r="R40" s="17"/>
    </row>
    <row r="41" spans="1:20" hidden="1">
      <c r="C41" s="188"/>
      <c r="D41" s="188"/>
      <c r="E41" s="189"/>
      <c r="F41" s="187"/>
      <c r="G41" s="187"/>
      <c r="H41" s="187"/>
    </row>
    <row r="42" spans="1:20" hidden="1">
      <c r="C42" s="188"/>
      <c r="D42" s="188"/>
      <c r="E42" s="189"/>
      <c r="F42" s="187"/>
      <c r="G42" s="187"/>
      <c r="H42" s="187"/>
    </row>
    <row r="43" spans="1:20" hidden="1">
      <c r="C43" s="188"/>
      <c r="D43" s="188"/>
      <c r="E43" s="189"/>
      <c r="F43" s="187"/>
      <c r="G43" s="187"/>
      <c r="H43" s="187"/>
    </row>
    <row r="44" spans="1:20" hidden="1">
      <c r="C44" s="188"/>
      <c r="D44" s="188"/>
      <c r="E44" s="189"/>
      <c r="F44" s="187"/>
      <c r="G44" s="187"/>
      <c r="H44" s="187"/>
    </row>
    <row r="45" spans="1:20" hidden="1">
      <c r="C45" s="188"/>
      <c r="D45" s="188"/>
      <c r="E45" s="189"/>
      <c r="F45" s="190"/>
      <c r="G45" s="190"/>
    </row>
    <row r="46" spans="1:20" hidden="1">
      <c r="C46" s="178"/>
      <c r="D46" s="178"/>
      <c r="E46" s="179"/>
    </row>
    <row r="48" spans="1:20" hidden="1">
      <c r="C48" s="94"/>
      <c r="D48" s="94"/>
      <c r="E48" s="177"/>
      <c r="F48" s="94"/>
      <c r="G48" s="94"/>
      <c r="H48" s="94"/>
      <c r="I48" s="94"/>
    </row>
    <row r="49" spans="1:18" s="182" customFormat="1" hidden="1">
      <c r="A49" s="17"/>
      <c r="B49" s="2"/>
      <c r="C49" s="17"/>
      <c r="D49" s="17"/>
      <c r="E49" s="61"/>
      <c r="F49" s="17"/>
      <c r="G49" s="17"/>
      <c r="H49" s="17"/>
      <c r="I49" s="17"/>
      <c r="J49" s="17"/>
      <c r="K49" s="17"/>
      <c r="L49" s="17"/>
      <c r="M49" s="17"/>
      <c r="N49" s="17"/>
      <c r="O49" s="17"/>
      <c r="P49" s="17"/>
      <c r="Q49" s="17"/>
      <c r="R49" s="17"/>
    </row>
    <row r="51" spans="1:18" s="191" customFormat="1" ht="90.6" hidden="1" customHeight="1">
      <c r="A51" s="17"/>
      <c r="B51" s="2"/>
      <c r="C51" s="17"/>
      <c r="D51" s="17"/>
      <c r="E51" s="61"/>
      <c r="F51" s="17"/>
      <c r="G51" s="17"/>
      <c r="H51" s="17"/>
      <c r="I51" s="17"/>
      <c r="J51" s="17"/>
      <c r="K51" s="17"/>
      <c r="L51" s="17"/>
      <c r="M51" s="17"/>
      <c r="N51" s="17"/>
      <c r="O51" s="17"/>
      <c r="P51" s="17"/>
      <c r="Q51" s="17"/>
      <c r="R51" s="17"/>
    </row>
    <row r="53" spans="1:18" hidden="1">
      <c r="A53" s="19"/>
      <c r="B53" s="4"/>
      <c r="C53" s="19"/>
      <c r="D53" s="19"/>
      <c r="E53" s="186"/>
      <c r="F53" s="19"/>
      <c r="G53" s="19"/>
      <c r="H53" s="19"/>
      <c r="I53" s="19"/>
      <c r="J53" s="19"/>
      <c r="K53" s="19"/>
      <c r="L53" s="19"/>
      <c r="M53" s="19"/>
      <c r="N53" s="19"/>
      <c r="O53" s="19"/>
      <c r="P53" s="19"/>
      <c r="Q53" s="19"/>
      <c r="R53" s="19"/>
    </row>
    <row r="56" spans="1:18" ht="409.6" hidden="1" customHeight="1"/>
    <row r="57" spans="1:18" ht="192.6" hidden="1" customHeight="1"/>
    <row r="58" spans="1:18" hidden="1">
      <c r="C58" s="178"/>
      <c r="D58" s="178"/>
      <c r="E58" s="179"/>
    </row>
    <row r="60" spans="1:18" ht="281.85000000000002" hidden="1" customHeight="1">
      <c r="C60" s="92"/>
      <c r="D60" s="92"/>
      <c r="E60" s="177"/>
      <c r="F60" s="92"/>
      <c r="G60" s="92"/>
      <c r="H60" s="92"/>
      <c r="I60" s="94"/>
    </row>
    <row r="61" spans="1:18" hidden="1">
      <c r="C61" s="188"/>
      <c r="D61" s="180"/>
      <c r="E61" s="181"/>
      <c r="F61" s="187"/>
      <c r="G61" s="468"/>
      <c r="H61" s="180"/>
      <c r="I61" s="187"/>
    </row>
    <row r="62" spans="1:18" ht="280.35000000000002" hidden="1" customHeight="1">
      <c r="A62" s="182"/>
      <c r="B62" s="3"/>
      <c r="C62" s="188"/>
      <c r="D62" s="180"/>
      <c r="E62" s="181"/>
      <c r="F62" s="187"/>
      <c r="G62" s="468"/>
      <c r="H62" s="180"/>
      <c r="I62" s="187"/>
      <c r="J62" s="182"/>
      <c r="K62" s="182"/>
      <c r="L62" s="182"/>
      <c r="M62" s="182"/>
      <c r="N62" s="182"/>
      <c r="O62" s="182"/>
      <c r="P62" s="182"/>
      <c r="Q62" s="182"/>
      <c r="R62" s="182"/>
    </row>
    <row r="63" spans="1:18" ht="332.85" hidden="1" customHeight="1">
      <c r="C63" s="188"/>
      <c r="D63" s="180"/>
      <c r="E63" s="181"/>
      <c r="F63" s="187"/>
      <c r="G63" s="468"/>
      <c r="H63" s="180"/>
      <c r="I63" s="187"/>
    </row>
    <row r="64" spans="1:18" ht="245.1" hidden="1" customHeight="1">
      <c r="A64" s="191"/>
      <c r="B64" s="5"/>
      <c r="C64" s="192"/>
      <c r="D64" s="180"/>
      <c r="E64" s="181"/>
      <c r="F64" s="180"/>
      <c r="G64" s="468"/>
      <c r="H64" s="180"/>
      <c r="I64" s="180"/>
      <c r="J64" s="191"/>
      <c r="K64" s="191"/>
      <c r="L64" s="191"/>
      <c r="M64" s="191"/>
      <c r="N64" s="191"/>
      <c r="O64" s="191"/>
      <c r="P64" s="191"/>
      <c r="Q64" s="191"/>
      <c r="R64" s="191"/>
    </row>
    <row r="65" spans="3:20" hidden="1">
      <c r="C65" s="192"/>
      <c r="D65" s="180"/>
      <c r="E65" s="181"/>
      <c r="F65" s="180"/>
      <c r="G65" s="193"/>
      <c r="H65" s="193"/>
      <c r="I65" s="187"/>
    </row>
    <row r="66" spans="3:20" hidden="1">
      <c r="C66" s="188"/>
      <c r="D66" s="180"/>
      <c r="E66" s="181"/>
      <c r="F66" s="180"/>
      <c r="G66" s="180"/>
      <c r="H66" s="180"/>
      <c r="I66" s="194"/>
    </row>
    <row r="67" spans="3:20" ht="52.5" hidden="1" customHeight="1">
      <c r="C67" s="188"/>
      <c r="D67" s="180"/>
      <c r="E67" s="181"/>
      <c r="F67" s="180"/>
      <c r="G67" s="180"/>
      <c r="H67" s="180"/>
      <c r="I67" s="187"/>
    </row>
    <row r="68" spans="3:20" ht="52.5" hidden="1" customHeight="1">
      <c r="C68" s="188"/>
      <c r="D68" s="180"/>
      <c r="E68" s="181"/>
      <c r="F68" s="180"/>
      <c r="G68" s="180"/>
      <c r="H68" s="180"/>
      <c r="I68" s="194"/>
    </row>
    <row r="69" spans="3:20" ht="122.85" hidden="1" customHeight="1">
      <c r="C69" s="192"/>
      <c r="D69" s="180"/>
      <c r="E69" s="181"/>
      <c r="F69" s="187"/>
      <c r="G69" s="187"/>
      <c r="H69" s="187"/>
      <c r="I69" s="194"/>
    </row>
    <row r="70" spans="3:20" ht="191.85" hidden="1" customHeight="1">
      <c r="C70" s="192"/>
      <c r="D70" s="180"/>
      <c r="E70" s="181"/>
      <c r="F70" s="187"/>
      <c r="G70" s="187"/>
      <c r="H70" s="187"/>
      <c r="I70" s="194"/>
    </row>
    <row r="71" spans="3:20" hidden="1">
      <c r="C71" s="192"/>
      <c r="D71" s="180"/>
      <c r="E71" s="181"/>
      <c r="F71" s="187"/>
      <c r="G71" s="187"/>
      <c r="H71" s="187"/>
      <c r="I71" s="194"/>
    </row>
    <row r="72" spans="3:20" ht="137.85" hidden="1" customHeight="1">
      <c r="C72" s="192"/>
      <c r="D72" s="180"/>
      <c r="E72" s="181"/>
      <c r="F72" s="187"/>
      <c r="G72" s="187"/>
      <c r="H72" s="187"/>
      <c r="I72" s="187"/>
    </row>
    <row r="73" spans="3:20" hidden="1">
      <c r="C73" s="192"/>
      <c r="D73" s="180"/>
      <c r="E73" s="181"/>
      <c r="F73" s="187"/>
      <c r="G73" s="187"/>
      <c r="H73" s="187"/>
      <c r="I73" s="187"/>
    </row>
    <row r="74" spans="3:20" hidden="1">
      <c r="C74" s="192"/>
      <c r="D74" s="180"/>
      <c r="E74" s="181"/>
      <c r="F74" s="187"/>
      <c r="G74" s="187"/>
      <c r="H74" s="187"/>
      <c r="I74" s="187"/>
    </row>
    <row r="75" spans="3:20" hidden="1">
      <c r="C75" s="192"/>
      <c r="D75" s="180"/>
      <c r="E75" s="181"/>
      <c r="F75" s="187"/>
      <c r="G75" s="187"/>
      <c r="H75" s="187"/>
      <c r="I75" s="187"/>
    </row>
    <row r="76" spans="3:20" hidden="1">
      <c r="C76" s="192"/>
      <c r="D76" s="180"/>
      <c r="E76" s="181"/>
      <c r="F76" s="187"/>
      <c r="G76" s="187"/>
      <c r="H76" s="187"/>
      <c r="I76" s="187"/>
      <c r="S76" s="175"/>
      <c r="T76" s="175"/>
    </row>
    <row r="77" spans="3:20" hidden="1">
      <c r="C77" s="192"/>
      <c r="D77" s="180"/>
      <c r="E77" s="181"/>
      <c r="F77" s="187"/>
      <c r="G77" s="187"/>
      <c r="H77" s="187"/>
      <c r="I77" s="187"/>
    </row>
    <row r="78" spans="3:20" ht="36.75" hidden="1" customHeight="1">
      <c r="C78" s="192"/>
      <c r="D78" s="180"/>
      <c r="E78" s="181"/>
      <c r="F78" s="187"/>
      <c r="G78" s="187"/>
      <c r="H78" s="180"/>
      <c r="I78" s="187"/>
    </row>
    <row r="79" spans="3:20" ht="34.5" hidden="1" customHeight="1">
      <c r="C79" s="192"/>
      <c r="D79" s="180"/>
      <c r="E79" s="181"/>
      <c r="F79" s="187"/>
      <c r="G79" s="187"/>
      <c r="H79" s="187"/>
      <c r="I79" s="187"/>
    </row>
    <row r="80" spans="3:20" hidden="1">
      <c r="C80" s="192"/>
      <c r="D80" s="180"/>
      <c r="E80" s="195"/>
      <c r="F80" s="187"/>
      <c r="G80" s="187"/>
      <c r="H80" s="180"/>
      <c r="I80" s="19"/>
    </row>
    <row r="81" spans="3:20" hidden="1">
      <c r="C81" s="192"/>
      <c r="D81" s="180"/>
      <c r="E81" s="195"/>
      <c r="F81" s="187"/>
      <c r="G81" s="187"/>
      <c r="H81" s="187"/>
      <c r="I81" s="187"/>
    </row>
    <row r="82" spans="3:20" hidden="1">
      <c r="C82" s="192"/>
      <c r="D82" s="180"/>
      <c r="E82" s="195"/>
      <c r="F82" s="187"/>
      <c r="G82" s="187"/>
      <c r="H82" s="187"/>
      <c r="I82" s="187"/>
    </row>
    <row r="83" spans="3:20" hidden="1">
      <c r="C83" s="192"/>
      <c r="D83" s="180"/>
      <c r="E83" s="181"/>
      <c r="F83" s="187"/>
      <c r="G83" s="196"/>
      <c r="H83" s="187"/>
      <c r="I83" s="187"/>
    </row>
    <row r="84" spans="3:20" hidden="1">
      <c r="C84" s="192"/>
      <c r="D84" s="180"/>
      <c r="E84" s="181"/>
      <c r="F84" s="187"/>
      <c r="G84" s="196"/>
      <c r="H84" s="187"/>
      <c r="I84" s="187"/>
    </row>
    <row r="85" spans="3:20" hidden="1">
      <c r="C85" s="192"/>
      <c r="D85" s="180"/>
      <c r="E85" s="195"/>
      <c r="F85" s="187"/>
      <c r="G85" s="19"/>
      <c r="H85" s="187"/>
      <c r="I85" s="187"/>
    </row>
    <row r="86" spans="3:20" hidden="1">
      <c r="C86" s="192"/>
      <c r="D86" s="192"/>
      <c r="E86" s="189"/>
      <c r="F86" s="187"/>
      <c r="G86" s="187"/>
      <c r="H86" s="19"/>
    </row>
    <row r="87" spans="3:20" hidden="1">
      <c r="S87" s="175"/>
      <c r="T87" s="175"/>
    </row>
    <row r="88" spans="3:20" hidden="1">
      <c r="C88" s="197"/>
      <c r="D88" s="197"/>
      <c r="E88" s="198"/>
      <c r="F88" s="199"/>
      <c r="G88" s="199"/>
      <c r="H88" s="199"/>
    </row>
    <row r="89" spans="3:20" hidden="1">
      <c r="C89" s="175"/>
      <c r="D89" s="175"/>
      <c r="E89" s="175"/>
      <c r="F89" s="175"/>
      <c r="G89" s="175"/>
      <c r="H89" s="175"/>
      <c r="I89" s="175"/>
      <c r="J89" s="175"/>
      <c r="K89" s="175"/>
      <c r="L89" s="175"/>
      <c r="M89" s="175"/>
      <c r="N89" s="175"/>
      <c r="O89" s="175"/>
      <c r="P89" s="175"/>
      <c r="Q89" s="175"/>
      <c r="R89" s="175"/>
    </row>
    <row r="90" spans="3:20" hidden="1">
      <c r="C90" s="200"/>
      <c r="D90" s="200"/>
      <c r="E90" s="201"/>
      <c r="F90" s="202"/>
      <c r="H90" s="194"/>
    </row>
    <row r="91" spans="3:20" hidden="1">
      <c r="C91" s="193"/>
      <c r="D91" s="193"/>
      <c r="E91" s="203"/>
      <c r="F91" s="193"/>
    </row>
    <row r="92" spans="3:20" hidden="1">
      <c r="C92" s="193"/>
      <c r="D92" s="193"/>
      <c r="E92" s="203"/>
      <c r="F92" s="193"/>
    </row>
    <row r="93" spans="3:20" hidden="1">
      <c r="C93" s="193"/>
      <c r="D93" s="193"/>
      <c r="E93" s="203"/>
      <c r="F93" s="193"/>
      <c r="H93" s="194"/>
    </row>
    <row r="94" spans="3:20" hidden="1">
      <c r="C94" s="193"/>
      <c r="D94" s="193"/>
      <c r="E94" s="203"/>
      <c r="F94" s="193"/>
    </row>
    <row r="95" spans="3:20" hidden="1">
      <c r="C95" s="193"/>
      <c r="D95" s="193"/>
      <c r="E95" s="203"/>
      <c r="F95" s="193"/>
    </row>
    <row r="96" spans="3:20" hidden="1">
      <c r="C96" s="193"/>
      <c r="D96" s="193"/>
      <c r="E96" s="203"/>
      <c r="F96" s="193"/>
    </row>
    <row r="97" spans="3:18" hidden="1">
      <c r="C97" s="193"/>
      <c r="D97" s="193"/>
      <c r="E97" s="203"/>
      <c r="F97" s="193"/>
    </row>
    <row r="98" spans="3:18" hidden="1">
      <c r="C98" s="193"/>
      <c r="D98" s="193"/>
      <c r="E98" s="203"/>
      <c r="F98" s="193"/>
    </row>
    <row r="99" spans="3:18" hidden="1">
      <c r="C99" s="193"/>
      <c r="D99" s="193"/>
      <c r="E99" s="203"/>
      <c r="F99" s="193"/>
    </row>
    <row r="100" spans="3:18" hidden="1">
      <c r="C100" s="175"/>
      <c r="D100" s="175"/>
      <c r="E100" s="175"/>
      <c r="F100" s="175"/>
      <c r="G100" s="175"/>
      <c r="H100" s="175"/>
      <c r="I100" s="175"/>
      <c r="J100" s="175"/>
      <c r="K100" s="175"/>
      <c r="L100" s="175"/>
      <c r="M100" s="175"/>
      <c r="N100" s="175"/>
      <c r="O100" s="175"/>
      <c r="P100" s="175"/>
      <c r="Q100" s="175"/>
      <c r="R100" s="175"/>
    </row>
    <row r="102" spans="3:18" hidden="1">
      <c r="C102" s="197"/>
      <c r="D102" s="197"/>
      <c r="E102" s="198"/>
    </row>
    <row r="104" spans="3:18" hidden="1">
      <c r="C104" s="204"/>
      <c r="D104" s="204"/>
      <c r="E104" s="205"/>
      <c r="F104" s="202"/>
    </row>
    <row r="105" spans="3:18" hidden="1">
      <c r="C105" s="206"/>
      <c r="D105" s="206"/>
      <c r="E105" s="176"/>
      <c r="F105" s="193"/>
    </row>
    <row r="106" spans="3:18" hidden="1">
      <c r="C106" s="206"/>
      <c r="D106" s="206"/>
      <c r="E106" s="176"/>
      <c r="F106" s="193"/>
    </row>
    <row r="107" spans="3:18" hidden="1">
      <c r="C107" s="206"/>
      <c r="D107" s="206"/>
      <c r="E107" s="176"/>
      <c r="F107" s="193"/>
    </row>
    <row r="108" spans="3:18" hidden="1">
      <c r="C108" s="206"/>
      <c r="D108" s="206"/>
      <c r="E108" s="176"/>
      <c r="F108" s="193"/>
    </row>
    <row r="109" spans="3:18" hidden="1">
      <c r="C109" s="206"/>
      <c r="D109" s="206"/>
      <c r="E109" s="176"/>
      <c r="F109" s="193"/>
    </row>
    <row r="110" spans="3:18" hidden="1">
      <c r="C110" s="206"/>
      <c r="D110" s="206"/>
      <c r="E110" s="176"/>
      <c r="F110" s="193"/>
    </row>
    <row r="111" spans="3:18" hidden="1">
      <c r="C111" s="206"/>
      <c r="D111" s="206"/>
      <c r="E111" s="176"/>
      <c r="F111" s="193"/>
    </row>
    <row r="112" spans="3:18" hidden="1">
      <c r="C112" s="206"/>
      <c r="D112" s="206"/>
      <c r="E112" s="176"/>
      <c r="F112" s="193"/>
    </row>
    <row r="113" spans="3:6" hidden="1">
      <c r="C113" s="206"/>
      <c r="D113" s="206"/>
      <c r="E113" s="176"/>
      <c r="F113" s="193"/>
    </row>
    <row r="114" spans="3:6" hidden="1">
      <c r="C114" s="206"/>
      <c r="D114" s="206"/>
      <c r="E114" s="176"/>
      <c r="F114" s="193"/>
    </row>
    <row r="115" spans="3:6" hidden="1">
      <c r="C115" s="206"/>
      <c r="D115" s="206"/>
      <c r="E115" s="176"/>
      <c r="F115" s="193"/>
    </row>
    <row r="116" spans="3:6" hidden="1">
      <c r="C116" s="206"/>
      <c r="D116" s="206"/>
      <c r="E116" s="176"/>
      <c r="F116" s="193"/>
    </row>
    <row r="117" spans="3:6" hidden="1">
      <c r="C117" s="206"/>
      <c r="D117" s="206"/>
      <c r="E117" s="176"/>
      <c r="F117" s="193"/>
    </row>
    <row r="118" spans="3:6" hidden="1">
      <c r="C118" s="206"/>
      <c r="D118" s="206"/>
      <c r="E118" s="176"/>
      <c r="F118" s="193"/>
    </row>
    <row r="119" spans="3:6" hidden="1">
      <c r="C119" s="206"/>
      <c r="D119" s="206"/>
      <c r="E119" s="176"/>
      <c r="F119" s="193"/>
    </row>
    <row r="120" spans="3:6" hidden="1">
      <c r="C120" s="206"/>
      <c r="D120" s="206"/>
      <c r="E120" s="176"/>
      <c r="F120" s="193"/>
    </row>
    <row r="123" spans="3:6" hidden="1">
      <c r="C123" s="197"/>
      <c r="D123" s="197"/>
      <c r="E123" s="198"/>
    </row>
    <row r="125" spans="3:6" hidden="1">
      <c r="C125" s="204"/>
      <c r="D125" s="204"/>
      <c r="E125" s="205"/>
      <c r="F125" s="202"/>
    </row>
    <row r="126" spans="3:6" hidden="1">
      <c r="C126" s="206"/>
      <c r="D126" s="206"/>
      <c r="E126" s="176"/>
      <c r="F126" s="193"/>
    </row>
    <row r="127" spans="3:6" hidden="1">
      <c r="C127" s="206"/>
      <c r="D127" s="206"/>
      <c r="E127" s="176"/>
      <c r="F127" s="193"/>
    </row>
    <row r="128" spans="3:6" hidden="1">
      <c r="C128" s="206"/>
      <c r="D128" s="206"/>
      <c r="E128" s="176"/>
      <c r="F128" s="193"/>
    </row>
    <row r="129" spans="3:6" hidden="1">
      <c r="C129" s="206"/>
      <c r="D129" s="206"/>
      <c r="E129" s="176"/>
      <c r="F129" s="193"/>
    </row>
    <row r="130" spans="3:6" hidden="1">
      <c r="C130" s="206"/>
      <c r="D130" s="206"/>
      <c r="E130" s="176"/>
      <c r="F130" s="193"/>
    </row>
    <row r="131" spans="3:6" hidden="1">
      <c r="C131" s="206"/>
      <c r="D131" s="206"/>
      <c r="E131" s="176"/>
      <c r="F131" s="193"/>
    </row>
    <row r="132" spans="3:6" hidden="1">
      <c r="C132" s="206"/>
      <c r="D132" s="206"/>
      <c r="E132" s="176"/>
      <c r="F132" s="193"/>
    </row>
    <row r="133" spans="3:6" hidden="1">
      <c r="C133" s="206"/>
      <c r="D133" s="206"/>
      <c r="E133" s="176"/>
      <c r="F133" s="193"/>
    </row>
    <row r="134" spans="3:6" hidden="1">
      <c r="C134" s="206"/>
      <c r="D134" s="206"/>
      <c r="E134" s="176"/>
      <c r="F134" s="193"/>
    </row>
    <row r="135" spans="3:6" hidden="1">
      <c r="C135" s="206"/>
      <c r="D135" s="206"/>
      <c r="E135" s="176"/>
      <c r="F135" s="193"/>
    </row>
    <row r="136" spans="3:6" hidden="1">
      <c r="C136" s="206"/>
      <c r="D136" s="206"/>
      <c r="E136" s="176"/>
      <c r="F136" s="193"/>
    </row>
    <row r="137" spans="3:6" hidden="1">
      <c r="C137" s="206"/>
      <c r="D137" s="206"/>
      <c r="E137" s="176"/>
      <c r="F137" s="193"/>
    </row>
    <row r="138" spans="3:6" hidden="1">
      <c r="C138" s="206"/>
      <c r="D138" s="206"/>
      <c r="E138" s="176"/>
      <c r="F138" s="193"/>
    </row>
    <row r="139" spans="3:6" hidden="1">
      <c r="C139" s="206"/>
      <c r="D139" s="206"/>
      <c r="E139" s="176"/>
      <c r="F139" s="193"/>
    </row>
    <row r="140" spans="3:6" hidden="1">
      <c r="C140" s="206"/>
      <c r="D140" s="206"/>
      <c r="E140" s="176"/>
      <c r="F140" s="193"/>
    </row>
    <row r="141" spans="3:6" hidden="1">
      <c r="C141" s="206"/>
      <c r="D141" s="206"/>
      <c r="E141" s="176"/>
      <c r="F141" s="193"/>
    </row>
    <row r="143" spans="3:6" hidden="1">
      <c r="C143" s="197"/>
      <c r="D143" s="197"/>
      <c r="E143" s="198"/>
    </row>
  </sheetData>
  <sheetProtection algorithmName="SHA-512" hashValue="LHgzMPzbGCNnDJgvllZezX9P1bHEVIM0y+QUvv6lPWjnXTYL6S9ua452nxBP0PHNw59MTFuDFeRIhQZZZ8CtKg==" saltValue="JITWqHOA5r+JLBoVCAZLZw==" spinCount="100000" sheet="1" objects="1" scenarios="1"/>
  <mergeCells count="2">
    <mergeCell ref="H12:H14"/>
    <mergeCell ref="G61:G64"/>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02C9-B66D-4B3C-AA03-91946B736E5B}">
  <sheetPr>
    <tabColor rgb="FF7A7A80"/>
  </sheetPr>
  <dimension ref="A1:Q61"/>
  <sheetViews>
    <sheetView showGridLines="0" zoomScaleNormal="100" workbookViewId="0"/>
  </sheetViews>
  <sheetFormatPr defaultColWidth="0" defaultRowHeight="15" zeroHeight="1"/>
  <cols>
    <col min="1" max="4" width="8.85546875" customWidth="1"/>
    <col min="5" max="5" width="10.5703125" customWidth="1"/>
    <col min="6" max="14" width="8.85546875" customWidth="1"/>
    <col min="15" max="15" width="56.85546875" customWidth="1"/>
    <col min="16" max="16" width="24.85546875" bestFit="1" customWidth="1"/>
    <col min="17" max="17" width="8.85546875" customWidth="1"/>
    <col min="18" max="16384" width="8.85546875" hidden="1"/>
  </cols>
  <sheetData>
    <row r="1" spans="2:16" s="13" customFormat="1" ht="44.1" customHeight="1"/>
    <row r="2" spans="2:16" s="44" customFormat="1" ht="22.35" customHeight="1">
      <c r="B2" s="235"/>
    </row>
    <row r="3" spans="2:16" s="44" customFormat="1" ht="30" customHeight="1">
      <c r="B3" s="235" t="s">
        <v>445</v>
      </c>
    </row>
    <row r="4" spans="2:16" s="44" customFormat="1" ht="30" customHeight="1">
      <c r="B4" s="235"/>
    </row>
    <row r="5" spans="2:16" ht="21.75" customHeight="1">
      <c r="B5" s="450" t="s">
        <v>446</v>
      </c>
      <c r="C5" s="450"/>
      <c r="D5" s="450"/>
      <c r="E5" s="450"/>
      <c r="F5" s="450"/>
      <c r="G5" s="450"/>
      <c r="H5" s="450"/>
      <c r="I5" s="450"/>
      <c r="J5" s="450"/>
      <c r="K5" s="450"/>
      <c r="L5" s="450"/>
      <c r="M5" s="450"/>
      <c r="O5" s="335" t="s">
        <v>447</v>
      </c>
    </row>
    <row r="6" spans="2:16" ht="22.35" customHeight="1">
      <c r="B6" s="450"/>
      <c r="C6" s="450"/>
      <c r="D6" s="450"/>
      <c r="E6" s="450"/>
      <c r="F6" s="450"/>
      <c r="G6" s="450"/>
      <c r="H6" s="450"/>
      <c r="I6" s="450"/>
      <c r="J6" s="450"/>
      <c r="K6" s="450"/>
      <c r="L6" s="450"/>
      <c r="M6" s="450"/>
    </row>
    <row r="7" spans="2:16" ht="22.35" customHeight="1" thickBot="1">
      <c r="B7" s="450"/>
      <c r="C7" s="450"/>
      <c r="D7" s="450"/>
      <c r="E7" s="450"/>
      <c r="F7" s="450"/>
      <c r="G7" s="450"/>
      <c r="H7" s="450"/>
      <c r="I7" s="450"/>
      <c r="J7" s="450"/>
      <c r="K7" s="450"/>
      <c r="L7" s="450"/>
      <c r="M7" s="450"/>
      <c r="O7" s="316" t="s">
        <v>448</v>
      </c>
      <c r="P7" s="316" t="s">
        <v>449</v>
      </c>
    </row>
    <row r="8" spans="2:16" ht="22.35" customHeight="1">
      <c r="B8" s="450"/>
      <c r="C8" s="450"/>
      <c r="D8" s="450"/>
      <c r="E8" s="450"/>
      <c r="F8" s="450"/>
      <c r="G8" s="450"/>
      <c r="H8" s="450"/>
      <c r="I8" s="450"/>
      <c r="J8" s="450"/>
      <c r="K8" s="450"/>
      <c r="L8" s="450"/>
      <c r="M8" s="450"/>
      <c r="O8" s="315" t="s">
        <v>450</v>
      </c>
      <c r="P8" s="315" t="s">
        <v>451</v>
      </c>
    </row>
    <row r="9" spans="2:16" ht="22.35" customHeight="1">
      <c r="B9" s="450"/>
      <c r="C9" s="450"/>
      <c r="D9" s="450"/>
      <c r="E9" s="450"/>
      <c r="F9" s="450"/>
      <c r="G9" s="450"/>
      <c r="H9" s="450"/>
      <c r="I9" s="450"/>
      <c r="J9" s="450"/>
      <c r="K9" s="450"/>
      <c r="L9" s="450"/>
      <c r="M9" s="450"/>
      <c r="O9" s="43" t="s">
        <v>452</v>
      </c>
      <c r="P9" s="43" t="s">
        <v>453</v>
      </c>
    </row>
    <row r="10" spans="2:16" ht="22.35" customHeight="1">
      <c r="B10" s="450"/>
      <c r="C10" s="450"/>
      <c r="D10" s="450"/>
      <c r="E10" s="450"/>
      <c r="F10" s="450"/>
      <c r="G10" s="450"/>
      <c r="H10" s="450"/>
      <c r="I10" s="450"/>
      <c r="J10" s="450"/>
      <c r="K10" s="450"/>
      <c r="L10" s="450"/>
      <c r="M10" s="450"/>
      <c r="O10" s="43" t="s">
        <v>454</v>
      </c>
      <c r="P10" s="43" t="s">
        <v>455</v>
      </c>
    </row>
    <row r="11" spans="2:16" ht="22.35" customHeight="1">
      <c r="B11" s="450"/>
      <c r="C11" s="450"/>
      <c r="D11" s="450"/>
      <c r="E11" s="450"/>
      <c r="F11" s="450"/>
      <c r="G11" s="450"/>
      <c r="H11" s="450"/>
      <c r="I11" s="450"/>
      <c r="J11" s="450"/>
      <c r="K11" s="450"/>
      <c r="L11" s="450"/>
      <c r="M11" s="450"/>
      <c r="O11" s="43" t="s">
        <v>456</v>
      </c>
      <c r="P11" s="43" t="s">
        <v>457</v>
      </c>
    </row>
    <row r="12" spans="2:16" ht="22.35" customHeight="1">
      <c r="B12" s="450"/>
      <c r="C12" s="450"/>
      <c r="D12" s="450"/>
      <c r="E12" s="450"/>
      <c r="F12" s="450"/>
      <c r="G12" s="450"/>
      <c r="H12" s="450"/>
      <c r="I12" s="450"/>
      <c r="J12" s="450"/>
      <c r="K12" s="450"/>
      <c r="L12" s="450"/>
      <c r="M12" s="450"/>
      <c r="O12" s="43" t="s">
        <v>458</v>
      </c>
      <c r="P12" s="43" t="s">
        <v>457</v>
      </c>
    </row>
    <row r="13" spans="2:16" ht="22.35" customHeight="1">
      <c r="B13" s="450"/>
      <c r="C13" s="450"/>
      <c r="D13" s="450"/>
      <c r="E13" s="450"/>
      <c r="F13" s="450"/>
      <c r="G13" s="450"/>
      <c r="H13" s="450"/>
      <c r="I13" s="450"/>
      <c r="J13" s="450"/>
      <c r="K13" s="450"/>
      <c r="L13" s="450"/>
      <c r="M13" s="450"/>
      <c r="O13" s="43" t="s">
        <v>459</v>
      </c>
      <c r="P13" s="43" t="s">
        <v>460</v>
      </c>
    </row>
    <row r="14" spans="2:16" ht="22.35" customHeight="1">
      <c r="B14" s="450"/>
      <c r="C14" s="450"/>
      <c r="D14" s="450"/>
      <c r="E14" s="450"/>
      <c r="F14" s="450"/>
      <c r="G14" s="450"/>
      <c r="H14" s="450"/>
      <c r="I14" s="450"/>
      <c r="J14" s="450"/>
      <c r="K14" s="450"/>
      <c r="L14" s="450"/>
      <c r="M14" s="450"/>
      <c r="O14" s="43" t="s">
        <v>461</v>
      </c>
      <c r="P14" s="43" t="s">
        <v>462</v>
      </c>
    </row>
    <row r="15" spans="2:16" ht="22.35" customHeight="1">
      <c r="B15" s="450"/>
      <c r="C15" s="450"/>
      <c r="D15" s="450"/>
      <c r="E15" s="450"/>
      <c r="F15" s="450"/>
      <c r="G15" s="450"/>
      <c r="H15" s="450"/>
      <c r="I15" s="450"/>
      <c r="J15" s="450"/>
      <c r="K15" s="450"/>
      <c r="L15" s="450"/>
      <c r="M15" s="450"/>
      <c r="O15" s="317" t="s">
        <v>463</v>
      </c>
      <c r="P15" s="317" t="s">
        <v>464</v>
      </c>
    </row>
    <row r="16" spans="2:16" ht="22.35" customHeight="1">
      <c r="B16" s="450"/>
      <c r="C16" s="450"/>
      <c r="D16" s="450"/>
      <c r="E16" s="450"/>
      <c r="F16" s="450"/>
      <c r="G16" s="450"/>
      <c r="H16" s="450"/>
      <c r="I16" s="450"/>
      <c r="J16" s="450"/>
      <c r="K16" s="450"/>
      <c r="L16" s="450"/>
      <c r="M16" s="450"/>
    </row>
    <row r="17" spans="2:13" ht="22.35" customHeight="1">
      <c r="B17" s="450"/>
      <c r="C17" s="450"/>
      <c r="D17" s="450"/>
      <c r="E17" s="450"/>
      <c r="F17" s="450"/>
      <c r="G17" s="450"/>
      <c r="H17" s="450"/>
      <c r="I17" s="450"/>
      <c r="J17" s="450"/>
      <c r="K17" s="450"/>
      <c r="L17" s="450"/>
      <c r="M17" s="450"/>
    </row>
    <row r="18" spans="2:13" ht="22.35" customHeight="1">
      <c r="B18" s="450"/>
      <c r="C18" s="450"/>
      <c r="D18" s="450"/>
      <c r="E18" s="450"/>
      <c r="F18" s="450"/>
      <c r="G18" s="450"/>
      <c r="H18" s="450"/>
      <c r="I18" s="450"/>
      <c r="J18" s="450"/>
      <c r="K18" s="450"/>
      <c r="L18" s="450"/>
      <c r="M18" s="450"/>
    </row>
    <row r="19" spans="2:13" ht="22.35" customHeight="1">
      <c r="B19" s="450"/>
      <c r="C19" s="450"/>
      <c r="D19" s="450"/>
      <c r="E19" s="450"/>
      <c r="F19" s="450"/>
      <c r="G19" s="450"/>
      <c r="H19" s="450"/>
      <c r="I19" s="450"/>
      <c r="J19" s="450"/>
      <c r="K19" s="450"/>
      <c r="L19" s="450"/>
      <c r="M19" s="450"/>
    </row>
    <row r="20" spans="2:13" ht="22.35" customHeight="1">
      <c r="B20" s="450"/>
      <c r="C20" s="450"/>
      <c r="D20" s="450"/>
      <c r="E20" s="450"/>
      <c r="F20" s="450"/>
      <c r="G20" s="450"/>
      <c r="H20" s="450"/>
      <c r="I20" s="450"/>
      <c r="J20" s="450"/>
      <c r="K20" s="450"/>
      <c r="L20" s="450"/>
      <c r="M20" s="450"/>
    </row>
    <row r="21" spans="2:13" ht="22.35" customHeight="1">
      <c r="B21" s="450"/>
      <c r="C21" s="450"/>
      <c r="D21" s="450"/>
      <c r="E21" s="450"/>
      <c r="F21" s="450"/>
      <c r="G21" s="450"/>
      <c r="H21" s="450"/>
      <c r="I21" s="450"/>
      <c r="J21" s="450"/>
      <c r="K21" s="450"/>
      <c r="L21" s="450"/>
      <c r="M21" s="450"/>
    </row>
    <row r="22" spans="2:13" ht="22.35" customHeight="1">
      <c r="B22" s="450"/>
      <c r="C22" s="450"/>
      <c r="D22" s="450"/>
      <c r="E22" s="450"/>
      <c r="F22" s="450"/>
      <c r="G22" s="450"/>
      <c r="H22" s="450"/>
      <c r="I22" s="450"/>
      <c r="J22" s="450"/>
      <c r="K22" s="450"/>
      <c r="L22" s="450"/>
      <c r="M22" s="450"/>
    </row>
    <row r="23" spans="2:13" ht="22.35" customHeight="1">
      <c r="B23" s="450"/>
      <c r="C23" s="450"/>
      <c r="D23" s="450"/>
      <c r="E23" s="450"/>
      <c r="F23" s="450"/>
      <c r="G23" s="450"/>
      <c r="H23" s="450"/>
      <c r="I23" s="450"/>
      <c r="J23" s="450"/>
      <c r="K23" s="450"/>
      <c r="L23" s="450"/>
      <c r="M23" s="450"/>
    </row>
    <row r="24" spans="2:13" ht="22.35" customHeight="1">
      <c r="B24" s="450"/>
      <c r="C24" s="450"/>
      <c r="D24" s="450"/>
      <c r="E24" s="450"/>
      <c r="F24" s="450"/>
      <c r="G24" s="450"/>
      <c r="H24" s="450"/>
      <c r="I24" s="450"/>
      <c r="J24" s="450"/>
      <c r="K24" s="450"/>
      <c r="L24" s="450"/>
      <c r="M24" s="450"/>
    </row>
    <row r="25" spans="2:13" ht="22.35" customHeight="1">
      <c r="B25" s="62"/>
      <c r="C25" s="62"/>
      <c r="D25" s="62"/>
      <c r="E25" s="62"/>
      <c r="F25" s="62"/>
      <c r="G25" s="62"/>
      <c r="H25" s="62"/>
      <c r="I25" s="62"/>
      <c r="J25" s="62"/>
      <c r="K25" s="62"/>
      <c r="L25" s="62"/>
      <c r="M25" s="62"/>
    </row>
    <row r="51" spans="2:4" ht="36.6" hidden="1" customHeight="1">
      <c r="B51" s="235"/>
    </row>
    <row r="52" spans="2:4" ht="38.85" hidden="1" customHeight="1">
      <c r="B52" s="313"/>
      <c r="C52" s="313"/>
      <c r="D52" s="313"/>
    </row>
    <row r="53" spans="2:4" ht="50.1" hidden="1" customHeight="1">
      <c r="B53" s="469"/>
      <c r="C53" s="42"/>
      <c r="D53" s="9"/>
    </row>
    <row r="54" spans="2:4" ht="50.1" hidden="1" customHeight="1">
      <c r="B54" s="469"/>
      <c r="C54" s="42"/>
      <c r="D54" s="9"/>
    </row>
    <row r="55" spans="2:4" ht="50.1" hidden="1" customHeight="1">
      <c r="B55" s="469"/>
      <c r="C55" s="42"/>
      <c r="D55" s="9"/>
    </row>
    <row r="56" spans="2:4" ht="50.1" hidden="1" customHeight="1">
      <c r="B56" s="469"/>
      <c r="C56" s="42"/>
      <c r="D56" s="9"/>
    </row>
    <row r="57" spans="2:4" ht="50.1" hidden="1" customHeight="1">
      <c r="B57" s="469"/>
      <c r="C57" s="42"/>
      <c r="D57" s="9"/>
    </row>
    <row r="58" spans="2:4" ht="50.1" hidden="1" customHeight="1">
      <c r="B58" s="469"/>
      <c r="C58" s="42"/>
      <c r="D58" s="9"/>
    </row>
    <row r="59" spans="2:4" ht="50.1" hidden="1" customHeight="1">
      <c r="B59" s="469"/>
      <c r="C59" s="42"/>
      <c r="D59" s="9"/>
    </row>
    <row r="60" spans="2:4" ht="50.1" hidden="1" customHeight="1">
      <c r="B60" s="469"/>
      <c r="C60" s="42"/>
      <c r="D60" s="9"/>
    </row>
    <row r="61" spans="2:4" hidden="1">
      <c r="B61" s="314"/>
      <c r="C61" s="314"/>
      <c r="D61" s="314"/>
    </row>
  </sheetData>
  <sheetProtection algorithmName="SHA-512" hashValue="XhRxs5vr7Mr+uln8iR8wgrpE9t9NoEkJOmSxsP3CeTx576O+wM7CxNiKAG/ojVBJMLV1XoFauNESTKxwIBD7Ng==" saltValue="rl1IVUNNkE1uIQz3UxXtnw==" spinCount="100000" sheet="1" objects="1" scenarios="1"/>
  <mergeCells count="4">
    <mergeCell ref="B59:B60"/>
    <mergeCell ref="B53:B55"/>
    <mergeCell ref="B56:B58"/>
    <mergeCell ref="B5:M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75cde8-a8e4-4a7a-b47b-439fc5e5cc9e" xsi:nil="true"/>
    <lcf76f155ced4ddcb4097134ff3c332f xmlns="54cec8f1-3664-44b2-8170-be711e0b119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94B69AA6595A540B860DA4355480E44" ma:contentTypeVersion="18" ma:contentTypeDescription="Create a new document." ma:contentTypeScope="" ma:versionID="a552cb9f35097f8de7367c13b4310f35">
  <xsd:schema xmlns:xsd="http://www.w3.org/2001/XMLSchema" xmlns:xs="http://www.w3.org/2001/XMLSchema" xmlns:p="http://schemas.microsoft.com/office/2006/metadata/properties" xmlns:ns2="54cec8f1-3664-44b2-8170-be711e0b119a" xmlns:ns3="8775cde8-a8e4-4a7a-b47b-439fc5e5cc9e" targetNamespace="http://schemas.microsoft.com/office/2006/metadata/properties" ma:root="true" ma:fieldsID="4784eed552652593370036581860d1f3" ns2:_="" ns3:_="">
    <xsd:import namespace="54cec8f1-3664-44b2-8170-be711e0b119a"/>
    <xsd:import namespace="8775cde8-a8e4-4a7a-b47b-439fc5e5cc9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ec8f1-3664-44b2-8170-be711e0b11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2b88b8a-5d64-4c7d-858c-cca11ad9ce0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75cde8-a8e4-4a7a-b47b-439fc5e5cc9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0a7fcfe-1311-47e7-bf49-ba220bb8155b}" ma:internalName="TaxCatchAll" ma:showField="CatchAllData" ma:web="8775cde8-a8e4-4a7a-b47b-439fc5e5cc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FFD940-5C35-4530-9B2B-1FA7814430EF}">
  <ds:schemaRef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 ds:uri="8775cde8-a8e4-4a7a-b47b-439fc5e5cc9e"/>
    <ds:schemaRef ds:uri="54cec8f1-3664-44b2-8170-be711e0b119a"/>
    <ds:schemaRef ds:uri="http://schemas.microsoft.com/office/2006/metadata/properties"/>
  </ds:schemaRefs>
</ds:datastoreItem>
</file>

<file path=customXml/itemProps2.xml><?xml version="1.0" encoding="utf-8"?>
<ds:datastoreItem xmlns:ds="http://schemas.openxmlformats.org/officeDocument/2006/customXml" ds:itemID="{CBFAC500-12FC-4138-973F-096A4468562A}">
  <ds:schemaRefs>
    <ds:schemaRef ds:uri="http://schemas.microsoft.com/sharepoint/v3/contenttype/forms"/>
  </ds:schemaRefs>
</ds:datastoreItem>
</file>

<file path=customXml/itemProps3.xml><?xml version="1.0" encoding="utf-8"?>
<ds:datastoreItem xmlns:ds="http://schemas.openxmlformats.org/officeDocument/2006/customXml" ds:itemID="{00C4D143-D551-4FCF-BC5E-754268FBF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ec8f1-3664-44b2-8170-be711e0b119a"/>
    <ds:schemaRef ds:uri="8775cde8-a8e4-4a7a-b47b-439fc5e5cc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Home</vt:lpstr>
      <vt:lpstr>1. People</vt:lpstr>
      <vt:lpstr>2. Customer</vt:lpstr>
      <vt:lpstr>3. Community</vt:lpstr>
      <vt:lpstr>4. Environment</vt:lpstr>
      <vt:lpstr>5. Business Performance</vt:lpstr>
      <vt:lpstr>Basis of Preparation</vt:lpstr>
      <vt:lpstr>Glossary</vt:lpstr>
      <vt:lpstr>Materiality</vt:lpstr>
      <vt:lpstr>GRI Content Index</vt:lpstr>
      <vt:lpstr>UN SDGs</vt:lpstr>
      <vt:lpstr>B4SI</vt:lpstr>
      <vt:lpstr>'1. People'!Print_Area</vt:lpstr>
      <vt:lpstr>'2. Customer'!Print_Area</vt:lpstr>
      <vt:lpstr>'Basis of Preparation'!Print_Area</vt:lpstr>
    </vt:vector>
  </TitlesOfParts>
  <Manager/>
  <Company>Australia Post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KAHN, Josh</dc:creator>
  <cp:keywords/>
  <dc:description/>
  <cp:lastModifiedBy>KAHN, Josh</cp:lastModifiedBy>
  <cp:revision/>
  <dcterms:created xsi:type="dcterms:W3CDTF">2024-05-09T05:24:55Z</dcterms:created>
  <dcterms:modified xsi:type="dcterms:W3CDTF">2024-10-24T02:26:26Z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0x010100F94B69AA6595A540B860DA4355480E44</vt:lpwstr>
  </property>
  <property fmtid="{D5CDD505-2E9C-101B-9397-08002B2CF9AE}" pid="3" name="MediaServiceImageTags">
    <vt:lpwstr/>
  </property>
</Properties>
</file>